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queryTables/queryTable1.xml" ContentType="application/vnd.openxmlformats-officedocument.spreadsheetml.queryTable+xml"/>
  <Override PartName="/xl/pivotTables/pivotTable3.xml" ContentType="application/vnd.openxmlformats-officedocument.spreadsheetml.pivotTable+xml"/>
  <Override PartName="/xl/queryTables/queryTable2.xml" ContentType="application/vnd.openxmlformats-officedocument.spreadsheetml.query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rykala\Desktop\MR23\"/>
    </mc:Choice>
  </mc:AlternateContent>
  <bookViews>
    <workbookView xWindow="0" yWindow="0" windowWidth="28800" windowHeight="12315" activeTab="2"/>
  </bookViews>
  <sheets>
    <sheet name="6_1, 6_2, 6_3" sheetId="1" r:id="rId1"/>
    <sheet name="6_4" sheetId="2" r:id="rId2"/>
    <sheet name="6_5, 6_6" sheetId="3" r:id="rId3"/>
  </sheets>
  <definedNames>
    <definedName name="kursanci" localSheetId="0">'6_1, 6_2, 6_3'!$A$1:$F$236</definedName>
    <definedName name="kursanci" localSheetId="1">'6_4'!$A$1:$F$236</definedName>
    <definedName name="kursanci" localSheetId="2">'6_5, 6_6'!$A$1:$F$236</definedName>
    <definedName name="kursanci_1" localSheetId="2">'6_5, 6_6'!$A$1:$F$236</definedName>
  </definedNames>
  <calcPr calcId="152511"/>
  <pivotCaches>
    <pivotCache cacheId="8" r:id="rId4"/>
    <pivotCache cacheId="11" r:id="rId5"/>
    <pivotCache cacheId="14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4" i="3" l="1"/>
  <c r="Y3" i="3"/>
  <c r="Y2" i="3"/>
  <c r="AB4" i="3"/>
  <c r="AB5" i="3"/>
  <c r="AB6" i="3"/>
  <c r="AB7" i="3"/>
  <c r="AB8" i="3"/>
  <c r="AB9" i="3"/>
  <c r="AB11" i="3"/>
  <c r="AB12" i="3"/>
  <c r="AB13" i="3"/>
  <c r="AB14" i="3"/>
  <c r="AB15" i="3"/>
  <c r="AB16" i="3"/>
  <c r="AB18" i="3"/>
  <c r="AB19" i="3"/>
  <c r="AB20" i="3"/>
  <c r="AB21" i="3"/>
  <c r="AB22" i="3"/>
  <c r="AB23" i="3"/>
  <c r="AB25" i="3"/>
  <c r="AB26" i="3"/>
  <c r="AB27" i="3"/>
  <c r="AB28" i="3"/>
  <c r="AB29" i="3"/>
  <c r="AB30" i="3"/>
  <c r="AB32" i="3"/>
  <c r="AB33" i="3"/>
  <c r="AB34" i="3"/>
  <c r="AB35" i="3"/>
  <c r="AB36" i="3"/>
  <c r="AB37" i="3"/>
  <c r="AB39" i="3"/>
  <c r="AB40" i="3"/>
  <c r="AB41" i="3"/>
  <c r="AB42" i="3"/>
  <c r="AB43" i="3"/>
  <c r="AB44" i="3"/>
  <c r="AB46" i="3"/>
  <c r="AB47" i="3"/>
  <c r="AB48" i="3"/>
  <c r="AB49" i="3"/>
  <c r="AB50" i="3"/>
  <c r="AB51" i="3"/>
  <c r="AB53" i="3"/>
  <c r="AB54" i="3"/>
  <c r="AB55" i="3"/>
  <c r="AB56" i="3"/>
  <c r="AB57" i="3"/>
  <c r="AB58" i="3"/>
  <c r="AB60" i="3"/>
  <c r="AB61" i="3"/>
  <c r="AB62" i="3"/>
  <c r="AB63" i="3"/>
  <c r="AB64" i="3"/>
  <c r="AB65" i="3"/>
  <c r="AB67" i="3"/>
  <c r="AB68" i="3"/>
  <c r="AB69" i="3"/>
  <c r="AB70" i="3"/>
  <c r="AB71" i="3"/>
  <c r="AB72" i="3"/>
  <c r="AB74" i="3"/>
  <c r="AB75" i="3"/>
  <c r="AB76" i="3"/>
  <c r="AB77" i="3"/>
  <c r="AB78" i="3"/>
  <c r="AB79" i="3"/>
  <c r="AB81" i="3"/>
  <c r="AB82" i="3"/>
  <c r="AB83" i="3"/>
  <c r="AB84" i="3"/>
  <c r="AB85" i="3"/>
  <c r="AB86" i="3"/>
  <c r="AB88" i="3"/>
  <c r="AB89" i="3"/>
  <c r="AB90" i="3"/>
  <c r="AB91" i="3"/>
  <c r="AB92" i="3"/>
  <c r="AB93" i="3"/>
  <c r="AB95" i="3"/>
  <c r="AB96" i="3"/>
  <c r="AB97" i="3"/>
  <c r="AB98" i="3"/>
  <c r="AB99" i="3"/>
  <c r="AB100" i="3"/>
  <c r="AB102" i="3"/>
  <c r="AB103" i="3"/>
  <c r="AB104" i="3"/>
  <c r="AB105" i="3"/>
  <c r="AB106" i="3"/>
  <c r="AB107" i="3"/>
  <c r="AB109" i="3"/>
  <c r="AB110" i="3"/>
  <c r="AB111" i="3"/>
  <c r="AB112" i="3"/>
  <c r="AB113" i="3"/>
  <c r="AB114" i="3"/>
  <c r="AB116" i="3"/>
  <c r="AB117" i="3"/>
  <c r="AB118" i="3"/>
  <c r="AB119" i="3"/>
  <c r="AB120" i="3"/>
  <c r="AB121" i="3"/>
  <c r="AB123" i="3"/>
  <c r="AB124" i="3"/>
  <c r="AB125" i="3"/>
  <c r="AB126" i="3"/>
  <c r="AB127" i="3"/>
  <c r="AB128" i="3"/>
  <c r="AB130" i="3"/>
  <c r="AB131" i="3"/>
  <c r="AB132" i="3"/>
  <c r="AB133" i="3"/>
  <c r="AB134" i="3"/>
  <c r="AB135" i="3"/>
  <c r="AB137" i="3"/>
  <c r="AB138" i="3"/>
  <c r="AB139" i="3"/>
  <c r="AB140" i="3"/>
  <c r="AB141" i="3"/>
  <c r="AB142" i="3"/>
  <c r="AB144" i="3"/>
  <c r="AB145" i="3"/>
  <c r="AB146" i="3"/>
  <c r="AB147" i="3"/>
  <c r="AB148" i="3"/>
  <c r="AB149" i="3"/>
  <c r="AB151" i="3"/>
  <c r="AB152" i="3"/>
  <c r="AB2" i="3"/>
  <c r="AA4" i="3"/>
  <c r="AA5" i="3"/>
  <c r="AA6" i="3"/>
  <c r="AA7" i="3"/>
  <c r="AA8" i="3"/>
  <c r="AA9" i="3"/>
  <c r="AA11" i="3"/>
  <c r="AA12" i="3"/>
  <c r="AA13" i="3"/>
  <c r="AA14" i="3"/>
  <c r="AA15" i="3"/>
  <c r="AA16" i="3"/>
  <c r="AA18" i="3"/>
  <c r="AA19" i="3"/>
  <c r="AA20" i="3"/>
  <c r="AA21" i="3"/>
  <c r="AA22" i="3"/>
  <c r="AA23" i="3"/>
  <c r="AA25" i="3"/>
  <c r="AA26" i="3"/>
  <c r="AA27" i="3"/>
  <c r="AA28" i="3"/>
  <c r="AA29" i="3"/>
  <c r="AA30" i="3"/>
  <c r="AA32" i="3"/>
  <c r="AA33" i="3"/>
  <c r="AA34" i="3"/>
  <c r="AA35" i="3"/>
  <c r="AA36" i="3"/>
  <c r="AA37" i="3"/>
  <c r="AA39" i="3"/>
  <c r="AA40" i="3"/>
  <c r="AA41" i="3"/>
  <c r="AA42" i="3"/>
  <c r="AA43" i="3"/>
  <c r="AA44" i="3"/>
  <c r="AA46" i="3"/>
  <c r="AA47" i="3"/>
  <c r="AA48" i="3"/>
  <c r="AA49" i="3"/>
  <c r="AA50" i="3"/>
  <c r="AA51" i="3"/>
  <c r="AA53" i="3"/>
  <c r="AA54" i="3"/>
  <c r="AA55" i="3"/>
  <c r="AA56" i="3"/>
  <c r="AA57" i="3"/>
  <c r="AA58" i="3"/>
  <c r="AA60" i="3"/>
  <c r="AA61" i="3"/>
  <c r="AA62" i="3"/>
  <c r="AA63" i="3"/>
  <c r="AA64" i="3"/>
  <c r="AA65" i="3"/>
  <c r="AA67" i="3"/>
  <c r="AA68" i="3"/>
  <c r="AA69" i="3"/>
  <c r="AA70" i="3"/>
  <c r="AA71" i="3"/>
  <c r="AA72" i="3"/>
  <c r="AA74" i="3"/>
  <c r="AA75" i="3"/>
  <c r="AA76" i="3"/>
  <c r="AA77" i="3"/>
  <c r="AA78" i="3"/>
  <c r="AA79" i="3"/>
  <c r="AA81" i="3"/>
  <c r="AA82" i="3"/>
  <c r="AA83" i="3"/>
  <c r="AA84" i="3"/>
  <c r="AA85" i="3"/>
  <c r="AA86" i="3"/>
  <c r="AA88" i="3"/>
  <c r="AA89" i="3"/>
  <c r="AA90" i="3"/>
  <c r="AA91" i="3"/>
  <c r="AA92" i="3"/>
  <c r="AA93" i="3"/>
  <c r="AA95" i="3"/>
  <c r="AA96" i="3"/>
  <c r="AA97" i="3"/>
  <c r="AA98" i="3"/>
  <c r="AA99" i="3"/>
  <c r="AA100" i="3"/>
  <c r="AA102" i="3"/>
  <c r="AA103" i="3"/>
  <c r="AA104" i="3"/>
  <c r="AA105" i="3"/>
  <c r="AA106" i="3"/>
  <c r="AA107" i="3"/>
  <c r="AA109" i="3"/>
  <c r="AA110" i="3"/>
  <c r="AA111" i="3"/>
  <c r="AA112" i="3"/>
  <c r="AA113" i="3"/>
  <c r="AA114" i="3"/>
  <c r="AA116" i="3"/>
  <c r="AA117" i="3"/>
  <c r="AA118" i="3"/>
  <c r="AA119" i="3"/>
  <c r="AA120" i="3"/>
  <c r="AA121" i="3"/>
  <c r="AA123" i="3"/>
  <c r="AA124" i="3"/>
  <c r="AA125" i="3"/>
  <c r="AA126" i="3"/>
  <c r="AA127" i="3"/>
  <c r="AA128" i="3"/>
  <c r="AA130" i="3"/>
  <c r="AA131" i="3"/>
  <c r="AA132" i="3"/>
  <c r="AA133" i="3"/>
  <c r="AA134" i="3"/>
  <c r="AA135" i="3"/>
  <c r="AA137" i="3"/>
  <c r="AA138" i="3"/>
  <c r="AA139" i="3"/>
  <c r="AA140" i="3"/>
  <c r="AA141" i="3"/>
  <c r="AA142" i="3"/>
  <c r="AA144" i="3"/>
  <c r="AA145" i="3"/>
  <c r="AA146" i="3"/>
  <c r="AA147" i="3"/>
  <c r="AA148" i="3"/>
  <c r="AA149" i="3"/>
  <c r="AA151" i="3"/>
  <c r="AA152" i="3"/>
  <c r="AA2" i="3"/>
  <c r="Z2" i="3"/>
  <c r="Z4" i="3"/>
  <c r="Y5" i="3" s="1"/>
  <c r="Y6" i="3" s="1"/>
  <c r="Y7" i="3" s="1"/>
  <c r="Y8" i="3" s="1"/>
  <c r="Y9" i="3" s="1"/>
  <c r="Y10" i="3" s="1"/>
  <c r="Z5" i="3"/>
  <c r="Z6" i="3"/>
  <c r="Z7" i="3"/>
  <c r="Z8" i="3"/>
  <c r="Z9" i="3"/>
  <c r="Z11" i="3"/>
  <c r="Z12" i="3"/>
  <c r="Z13" i="3"/>
  <c r="Z14" i="3"/>
  <c r="Z15" i="3"/>
  <c r="Z16" i="3"/>
  <c r="Z18" i="3"/>
  <c r="Z19" i="3"/>
  <c r="Z20" i="3"/>
  <c r="Z21" i="3"/>
  <c r="Z22" i="3"/>
  <c r="Z23" i="3"/>
  <c r="Z25" i="3"/>
  <c r="Z26" i="3"/>
  <c r="Z27" i="3"/>
  <c r="Z28" i="3"/>
  <c r="Z29" i="3"/>
  <c r="Z30" i="3"/>
  <c r="Z32" i="3"/>
  <c r="Z33" i="3"/>
  <c r="Z34" i="3"/>
  <c r="Z35" i="3"/>
  <c r="Z36" i="3"/>
  <c r="Z37" i="3"/>
  <c r="Z39" i="3"/>
  <c r="Z40" i="3"/>
  <c r="Z41" i="3"/>
  <c r="Z42" i="3"/>
  <c r="Z43" i="3"/>
  <c r="Z44" i="3"/>
  <c r="Z46" i="3"/>
  <c r="Z47" i="3"/>
  <c r="Z48" i="3"/>
  <c r="Z49" i="3"/>
  <c r="Z50" i="3"/>
  <c r="Z51" i="3"/>
  <c r="Z53" i="3"/>
  <c r="Z54" i="3"/>
  <c r="Z55" i="3"/>
  <c r="Z56" i="3"/>
  <c r="Z57" i="3"/>
  <c r="Z58" i="3"/>
  <c r="Z60" i="3"/>
  <c r="Z61" i="3"/>
  <c r="Z62" i="3"/>
  <c r="Z63" i="3"/>
  <c r="Z64" i="3"/>
  <c r="Z65" i="3"/>
  <c r="Z67" i="3"/>
  <c r="Z68" i="3"/>
  <c r="Z69" i="3"/>
  <c r="Z70" i="3"/>
  <c r="Z71" i="3"/>
  <c r="Z72" i="3"/>
  <c r="Z74" i="3"/>
  <c r="Z75" i="3"/>
  <c r="Z76" i="3"/>
  <c r="Z77" i="3"/>
  <c r="Z78" i="3"/>
  <c r="Z79" i="3"/>
  <c r="Z81" i="3"/>
  <c r="Z82" i="3"/>
  <c r="Z83" i="3"/>
  <c r="Z84" i="3"/>
  <c r="Z85" i="3"/>
  <c r="Z86" i="3"/>
  <c r="Z88" i="3"/>
  <c r="Z89" i="3"/>
  <c r="Z90" i="3"/>
  <c r="Z91" i="3"/>
  <c r="Z92" i="3"/>
  <c r="Z93" i="3"/>
  <c r="Z95" i="3"/>
  <c r="Z96" i="3"/>
  <c r="Z97" i="3"/>
  <c r="Z98" i="3"/>
  <c r="Z99" i="3"/>
  <c r="Z100" i="3"/>
  <c r="Z102" i="3"/>
  <c r="Z103" i="3"/>
  <c r="Z104" i="3"/>
  <c r="Z105" i="3"/>
  <c r="Z106" i="3"/>
  <c r="Z107" i="3"/>
  <c r="Z109" i="3"/>
  <c r="Z110" i="3"/>
  <c r="Z111" i="3"/>
  <c r="Z112" i="3"/>
  <c r="Z113" i="3"/>
  <c r="Z114" i="3"/>
  <c r="Z116" i="3"/>
  <c r="Z117" i="3"/>
  <c r="Z118" i="3"/>
  <c r="Z119" i="3"/>
  <c r="Z120" i="3"/>
  <c r="Z121" i="3"/>
  <c r="Z123" i="3"/>
  <c r="Z124" i="3"/>
  <c r="Z125" i="3"/>
  <c r="Z126" i="3"/>
  <c r="Z127" i="3"/>
  <c r="Z128" i="3"/>
  <c r="Z130" i="3"/>
  <c r="Z131" i="3"/>
  <c r="Z132" i="3"/>
  <c r="Z133" i="3"/>
  <c r="Z134" i="3"/>
  <c r="Z135" i="3"/>
  <c r="Z137" i="3"/>
  <c r="Z138" i="3"/>
  <c r="Z139" i="3"/>
  <c r="Z140" i="3"/>
  <c r="Z141" i="3"/>
  <c r="Z142" i="3"/>
  <c r="Z144" i="3"/>
  <c r="Z145" i="3"/>
  <c r="Z146" i="3"/>
  <c r="Z147" i="3"/>
  <c r="Z148" i="3"/>
  <c r="Z149" i="3"/>
  <c r="Z151" i="3"/>
  <c r="Z152" i="3"/>
  <c r="S96" i="3"/>
  <c r="U96" i="3" s="1"/>
  <c r="X3" i="3"/>
  <c r="X4" i="3"/>
  <c r="X5" i="3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32" i="3"/>
  <c r="X33" i="3"/>
  <c r="X34" i="3"/>
  <c r="X35" i="3"/>
  <c r="X36" i="3"/>
  <c r="X37" i="3"/>
  <c r="X38" i="3"/>
  <c r="X39" i="3"/>
  <c r="X40" i="3"/>
  <c r="X41" i="3"/>
  <c r="X42" i="3"/>
  <c r="X43" i="3"/>
  <c r="X44" i="3"/>
  <c r="X45" i="3"/>
  <c r="X46" i="3"/>
  <c r="X47" i="3"/>
  <c r="X48" i="3"/>
  <c r="X49" i="3"/>
  <c r="X50" i="3"/>
  <c r="X51" i="3"/>
  <c r="X52" i="3"/>
  <c r="X53" i="3"/>
  <c r="X54" i="3"/>
  <c r="X55" i="3"/>
  <c r="X56" i="3"/>
  <c r="X57" i="3"/>
  <c r="X58" i="3"/>
  <c r="X59" i="3"/>
  <c r="X60" i="3"/>
  <c r="X61" i="3"/>
  <c r="X62" i="3"/>
  <c r="X63" i="3"/>
  <c r="X64" i="3"/>
  <c r="X65" i="3"/>
  <c r="X66" i="3"/>
  <c r="X67" i="3"/>
  <c r="X68" i="3"/>
  <c r="X69" i="3"/>
  <c r="X70" i="3"/>
  <c r="X71" i="3"/>
  <c r="X72" i="3"/>
  <c r="X73" i="3"/>
  <c r="X74" i="3"/>
  <c r="X75" i="3"/>
  <c r="X76" i="3"/>
  <c r="X77" i="3"/>
  <c r="X78" i="3"/>
  <c r="X79" i="3"/>
  <c r="X80" i="3"/>
  <c r="X81" i="3"/>
  <c r="X82" i="3"/>
  <c r="X83" i="3"/>
  <c r="X84" i="3"/>
  <c r="X85" i="3"/>
  <c r="X86" i="3"/>
  <c r="X87" i="3"/>
  <c r="X88" i="3"/>
  <c r="X89" i="3"/>
  <c r="X90" i="3"/>
  <c r="X91" i="3"/>
  <c r="X92" i="3"/>
  <c r="X93" i="3"/>
  <c r="X94" i="3"/>
  <c r="X95" i="3"/>
  <c r="X96" i="3"/>
  <c r="X97" i="3"/>
  <c r="X98" i="3"/>
  <c r="X99" i="3"/>
  <c r="X100" i="3"/>
  <c r="X101" i="3"/>
  <c r="X102" i="3"/>
  <c r="X103" i="3"/>
  <c r="X104" i="3"/>
  <c r="X105" i="3"/>
  <c r="X106" i="3"/>
  <c r="X107" i="3"/>
  <c r="X108" i="3"/>
  <c r="X109" i="3"/>
  <c r="X110" i="3"/>
  <c r="X111" i="3"/>
  <c r="X112" i="3"/>
  <c r="X113" i="3"/>
  <c r="X114" i="3"/>
  <c r="X115" i="3"/>
  <c r="X116" i="3"/>
  <c r="X117" i="3"/>
  <c r="X118" i="3"/>
  <c r="X119" i="3"/>
  <c r="X120" i="3"/>
  <c r="X121" i="3"/>
  <c r="X122" i="3"/>
  <c r="X123" i="3"/>
  <c r="X124" i="3"/>
  <c r="X125" i="3"/>
  <c r="X126" i="3"/>
  <c r="X127" i="3"/>
  <c r="X128" i="3"/>
  <c r="X129" i="3"/>
  <c r="X130" i="3"/>
  <c r="X131" i="3"/>
  <c r="X132" i="3"/>
  <c r="X133" i="3"/>
  <c r="X134" i="3"/>
  <c r="X135" i="3"/>
  <c r="X136" i="3"/>
  <c r="X137" i="3"/>
  <c r="X138" i="3"/>
  <c r="X139" i="3"/>
  <c r="X140" i="3"/>
  <c r="X141" i="3"/>
  <c r="X142" i="3"/>
  <c r="X143" i="3"/>
  <c r="X144" i="3"/>
  <c r="X145" i="3"/>
  <c r="X146" i="3"/>
  <c r="X147" i="3"/>
  <c r="X148" i="3"/>
  <c r="X149" i="3"/>
  <c r="X150" i="3"/>
  <c r="X151" i="3"/>
  <c r="X152" i="3"/>
  <c r="X2" i="3"/>
  <c r="W3" i="3"/>
  <c r="W4" i="3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53" i="3"/>
  <c r="W54" i="3"/>
  <c r="W55" i="3"/>
  <c r="W56" i="3"/>
  <c r="W57" i="3"/>
  <c r="W58" i="3"/>
  <c r="W59" i="3"/>
  <c r="W60" i="3"/>
  <c r="W61" i="3"/>
  <c r="W62" i="3"/>
  <c r="W63" i="3"/>
  <c r="W64" i="3"/>
  <c r="W65" i="3"/>
  <c r="W66" i="3"/>
  <c r="W67" i="3"/>
  <c r="W68" i="3"/>
  <c r="W69" i="3"/>
  <c r="W70" i="3"/>
  <c r="W71" i="3"/>
  <c r="W72" i="3"/>
  <c r="W73" i="3"/>
  <c r="W74" i="3"/>
  <c r="W75" i="3"/>
  <c r="W76" i="3"/>
  <c r="W77" i="3"/>
  <c r="W78" i="3"/>
  <c r="W79" i="3"/>
  <c r="W80" i="3"/>
  <c r="W81" i="3"/>
  <c r="W82" i="3"/>
  <c r="W83" i="3"/>
  <c r="W84" i="3"/>
  <c r="W85" i="3"/>
  <c r="W86" i="3"/>
  <c r="W87" i="3"/>
  <c r="W88" i="3"/>
  <c r="W89" i="3"/>
  <c r="W90" i="3"/>
  <c r="W91" i="3"/>
  <c r="W92" i="3"/>
  <c r="W93" i="3"/>
  <c r="W94" i="3"/>
  <c r="W95" i="3"/>
  <c r="W96" i="3"/>
  <c r="W97" i="3"/>
  <c r="W98" i="3"/>
  <c r="W99" i="3"/>
  <c r="W100" i="3"/>
  <c r="W101" i="3"/>
  <c r="W102" i="3"/>
  <c r="W103" i="3"/>
  <c r="W104" i="3"/>
  <c r="W105" i="3"/>
  <c r="W106" i="3"/>
  <c r="W107" i="3"/>
  <c r="W108" i="3"/>
  <c r="W109" i="3"/>
  <c r="W110" i="3"/>
  <c r="W111" i="3"/>
  <c r="W112" i="3"/>
  <c r="W113" i="3"/>
  <c r="W114" i="3"/>
  <c r="W115" i="3"/>
  <c r="W116" i="3"/>
  <c r="W117" i="3"/>
  <c r="W118" i="3"/>
  <c r="W119" i="3"/>
  <c r="W120" i="3"/>
  <c r="W121" i="3"/>
  <c r="W122" i="3"/>
  <c r="W123" i="3"/>
  <c r="W124" i="3"/>
  <c r="W125" i="3"/>
  <c r="W126" i="3"/>
  <c r="W127" i="3"/>
  <c r="W128" i="3"/>
  <c r="W129" i="3"/>
  <c r="W130" i="3"/>
  <c r="W131" i="3"/>
  <c r="W132" i="3"/>
  <c r="W133" i="3"/>
  <c r="W134" i="3"/>
  <c r="W135" i="3"/>
  <c r="W136" i="3"/>
  <c r="W137" i="3"/>
  <c r="W138" i="3"/>
  <c r="W139" i="3"/>
  <c r="W140" i="3"/>
  <c r="W141" i="3"/>
  <c r="W142" i="3"/>
  <c r="W143" i="3"/>
  <c r="W144" i="3"/>
  <c r="W145" i="3"/>
  <c r="W146" i="3"/>
  <c r="W147" i="3"/>
  <c r="W148" i="3"/>
  <c r="W149" i="3"/>
  <c r="W150" i="3"/>
  <c r="W151" i="3"/>
  <c r="W152" i="3"/>
  <c r="W2" i="3"/>
  <c r="V3" i="3"/>
  <c r="V4" i="3"/>
  <c r="V5" i="3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V34" i="3"/>
  <c r="V35" i="3"/>
  <c r="V36" i="3"/>
  <c r="V37" i="3"/>
  <c r="V38" i="3"/>
  <c r="V39" i="3"/>
  <c r="V40" i="3"/>
  <c r="V41" i="3"/>
  <c r="V42" i="3"/>
  <c r="V43" i="3"/>
  <c r="V44" i="3"/>
  <c r="V45" i="3"/>
  <c r="V46" i="3"/>
  <c r="V47" i="3"/>
  <c r="V48" i="3"/>
  <c r="V49" i="3"/>
  <c r="V50" i="3"/>
  <c r="V51" i="3"/>
  <c r="V52" i="3"/>
  <c r="V53" i="3"/>
  <c r="V54" i="3"/>
  <c r="V55" i="3"/>
  <c r="V56" i="3"/>
  <c r="V57" i="3"/>
  <c r="V58" i="3"/>
  <c r="V59" i="3"/>
  <c r="V60" i="3"/>
  <c r="V61" i="3"/>
  <c r="V62" i="3"/>
  <c r="V63" i="3"/>
  <c r="V64" i="3"/>
  <c r="V65" i="3"/>
  <c r="V66" i="3"/>
  <c r="V67" i="3"/>
  <c r="V68" i="3"/>
  <c r="V69" i="3"/>
  <c r="V70" i="3"/>
  <c r="V71" i="3"/>
  <c r="V72" i="3"/>
  <c r="V73" i="3"/>
  <c r="V74" i="3"/>
  <c r="V75" i="3"/>
  <c r="V76" i="3"/>
  <c r="V77" i="3"/>
  <c r="V78" i="3"/>
  <c r="V79" i="3"/>
  <c r="V80" i="3"/>
  <c r="V81" i="3"/>
  <c r="V82" i="3"/>
  <c r="V83" i="3"/>
  <c r="V84" i="3"/>
  <c r="V86" i="3"/>
  <c r="V87" i="3"/>
  <c r="V88" i="3"/>
  <c r="V89" i="3"/>
  <c r="V90" i="3"/>
  <c r="V91" i="3"/>
  <c r="V93" i="3"/>
  <c r="V94" i="3"/>
  <c r="V95" i="3"/>
  <c r="V97" i="3"/>
  <c r="V98" i="3"/>
  <c r="V99" i="3"/>
  <c r="V100" i="3"/>
  <c r="V101" i="3"/>
  <c r="V102" i="3"/>
  <c r="V103" i="3"/>
  <c r="V104" i="3"/>
  <c r="V105" i="3"/>
  <c r="V106" i="3"/>
  <c r="V107" i="3"/>
  <c r="V108" i="3"/>
  <c r="V109" i="3"/>
  <c r="V110" i="3"/>
  <c r="V111" i="3"/>
  <c r="V112" i="3"/>
  <c r="V113" i="3"/>
  <c r="V114" i="3"/>
  <c r="V115" i="3"/>
  <c r="V116" i="3"/>
  <c r="V117" i="3"/>
  <c r="V118" i="3"/>
  <c r="V119" i="3"/>
  <c r="V120" i="3"/>
  <c r="V121" i="3"/>
  <c r="V122" i="3"/>
  <c r="V123" i="3"/>
  <c r="V124" i="3"/>
  <c r="V125" i="3"/>
  <c r="V126" i="3"/>
  <c r="V127" i="3"/>
  <c r="V128" i="3"/>
  <c r="V129" i="3"/>
  <c r="V130" i="3"/>
  <c r="V131" i="3"/>
  <c r="V132" i="3"/>
  <c r="V133" i="3"/>
  <c r="V134" i="3"/>
  <c r="V135" i="3"/>
  <c r="V136" i="3"/>
  <c r="V137" i="3"/>
  <c r="V138" i="3"/>
  <c r="V139" i="3"/>
  <c r="V140" i="3"/>
  <c r="V141" i="3"/>
  <c r="V142" i="3"/>
  <c r="V143" i="3"/>
  <c r="V144" i="3"/>
  <c r="V145" i="3"/>
  <c r="V146" i="3"/>
  <c r="V147" i="3"/>
  <c r="V148" i="3"/>
  <c r="V149" i="3"/>
  <c r="V150" i="3"/>
  <c r="V151" i="3"/>
  <c r="V152" i="3"/>
  <c r="V2" i="3"/>
  <c r="U3" i="3"/>
  <c r="U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3" i="3"/>
  <c r="U54" i="3"/>
  <c r="U55" i="3"/>
  <c r="U56" i="3"/>
  <c r="U57" i="3"/>
  <c r="U58" i="3"/>
  <c r="U59" i="3"/>
  <c r="U60" i="3"/>
  <c r="U61" i="3"/>
  <c r="U62" i="3"/>
  <c r="U63" i="3"/>
  <c r="U64" i="3"/>
  <c r="U65" i="3"/>
  <c r="U66" i="3"/>
  <c r="U67" i="3"/>
  <c r="U68" i="3"/>
  <c r="U69" i="3"/>
  <c r="U70" i="3"/>
  <c r="U71" i="3"/>
  <c r="U72" i="3"/>
  <c r="U73" i="3"/>
  <c r="U74" i="3"/>
  <c r="U75" i="3"/>
  <c r="U76" i="3"/>
  <c r="U77" i="3"/>
  <c r="U78" i="3"/>
  <c r="U79" i="3"/>
  <c r="U80" i="3"/>
  <c r="U81" i="3"/>
  <c r="U82" i="3"/>
  <c r="U84" i="3"/>
  <c r="U85" i="3"/>
  <c r="U86" i="3"/>
  <c r="U87" i="3"/>
  <c r="U88" i="3"/>
  <c r="U89" i="3"/>
  <c r="U91" i="3"/>
  <c r="U92" i="3"/>
  <c r="U93" i="3"/>
  <c r="U94" i="3"/>
  <c r="U95" i="3"/>
  <c r="U97" i="3"/>
  <c r="U98" i="3"/>
  <c r="U99" i="3"/>
  <c r="U100" i="3"/>
  <c r="U101" i="3"/>
  <c r="U102" i="3"/>
  <c r="U103" i="3"/>
  <c r="U104" i="3"/>
  <c r="U105" i="3"/>
  <c r="U106" i="3"/>
  <c r="U107" i="3"/>
  <c r="U108" i="3"/>
  <c r="U109" i="3"/>
  <c r="U110" i="3"/>
  <c r="U111" i="3"/>
  <c r="U112" i="3"/>
  <c r="U113" i="3"/>
  <c r="U114" i="3"/>
  <c r="U115" i="3"/>
  <c r="U116" i="3"/>
  <c r="U117" i="3"/>
  <c r="U118" i="3"/>
  <c r="U119" i="3"/>
  <c r="U120" i="3"/>
  <c r="U121" i="3"/>
  <c r="U122" i="3"/>
  <c r="U123" i="3"/>
  <c r="U124" i="3"/>
  <c r="U125" i="3"/>
  <c r="U126" i="3"/>
  <c r="U127" i="3"/>
  <c r="U128" i="3"/>
  <c r="U129" i="3"/>
  <c r="U130" i="3"/>
  <c r="U131" i="3"/>
  <c r="U132" i="3"/>
  <c r="U133" i="3"/>
  <c r="U134" i="3"/>
  <c r="U135" i="3"/>
  <c r="U136" i="3"/>
  <c r="U137" i="3"/>
  <c r="U138" i="3"/>
  <c r="U139" i="3"/>
  <c r="U140" i="3"/>
  <c r="U141" i="3"/>
  <c r="U142" i="3"/>
  <c r="U143" i="3"/>
  <c r="U144" i="3"/>
  <c r="U145" i="3"/>
  <c r="U146" i="3"/>
  <c r="U147" i="3"/>
  <c r="U148" i="3"/>
  <c r="U149" i="3"/>
  <c r="U150" i="3"/>
  <c r="U151" i="3"/>
  <c r="U152" i="3"/>
  <c r="U2" i="3"/>
  <c r="T3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67" i="3"/>
  <c r="T68" i="3"/>
  <c r="T69" i="3"/>
  <c r="T70" i="3"/>
  <c r="T71" i="3"/>
  <c r="T72" i="3"/>
  <c r="T73" i="3"/>
  <c r="T74" i="3"/>
  <c r="T75" i="3"/>
  <c r="T76" i="3"/>
  <c r="T77" i="3"/>
  <c r="T78" i="3"/>
  <c r="T79" i="3"/>
  <c r="T80" i="3"/>
  <c r="T81" i="3"/>
  <c r="T83" i="3"/>
  <c r="T84" i="3"/>
  <c r="T85" i="3"/>
  <c r="T86" i="3"/>
  <c r="T87" i="3"/>
  <c r="T88" i="3"/>
  <c r="T90" i="3"/>
  <c r="T91" i="3"/>
  <c r="T92" i="3"/>
  <c r="T93" i="3"/>
  <c r="T94" i="3"/>
  <c r="T95" i="3"/>
  <c r="T97" i="3"/>
  <c r="T98" i="3"/>
  <c r="T99" i="3"/>
  <c r="T100" i="3"/>
  <c r="T101" i="3"/>
  <c r="T102" i="3"/>
  <c r="T103" i="3"/>
  <c r="T104" i="3"/>
  <c r="T105" i="3"/>
  <c r="T106" i="3"/>
  <c r="T107" i="3"/>
  <c r="T108" i="3"/>
  <c r="T109" i="3"/>
  <c r="T110" i="3"/>
  <c r="T111" i="3"/>
  <c r="T112" i="3"/>
  <c r="T113" i="3"/>
  <c r="T114" i="3"/>
  <c r="T115" i="3"/>
  <c r="T116" i="3"/>
  <c r="T117" i="3"/>
  <c r="T118" i="3"/>
  <c r="T119" i="3"/>
  <c r="T120" i="3"/>
  <c r="T121" i="3"/>
  <c r="T122" i="3"/>
  <c r="T123" i="3"/>
  <c r="T124" i="3"/>
  <c r="T125" i="3"/>
  <c r="T126" i="3"/>
  <c r="T127" i="3"/>
  <c r="T128" i="3"/>
  <c r="T129" i="3"/>
  <c r="T130" i="3"/>
  <c r="T131" i="3"/>
  <c r="T132" i="3"/>
  <c r="T133" i="3"/>
  <c r="T134" i="3"/>
  <c r="T135" i="3"/>
  <c r="T136" i="3"/>
  <c r="T137" i="3"/>
  <c r="T138" i="3"/>
  <c r="T139" i="3"/>
  <c r="T140" i="3"/>
  <c r="T141" i="3"/>
  <c r="T142" i="3"/>
  <c r="T143" i="3"/>
  <c r="T144" i="3"/>
  <c r="T145" i="3"/>
  <c r="T146" i="3"/>
  <c r="T147" i="3"/>
  <c r="T148" i="3"/>
  <c r="T149" i="3"/>
  <c r="T150" i="3"/>
  <c r="T151" i="3"/>
  <c r="T152" i="3"/>
  <c r="T2" i="3"/>
  <c r="S3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62" i="3"/>
  <c r="S63" i="3"/>
  <c r="S64" i="3"/>
  <c r="S65" i="3"/>
  <c r="S66" i="3"/>
  <c r="S67" i="3"/>
  <c r="S68" i="3"/>
  <c r="S69" i="3"/>
  <c r="S70" i="3"/>
  <c r="S71" i="3"/>
  <c r="S72" i="3"/>
  <c r="S73" i="3"/>
  <c r="S74" i="3"/>
  <c r="S75" i="3"/>
  <c r="S76" i="3"/>
  <c r="S77" i="3"/>
  <c r="S78" i="3"/>
  <c r="S79" i="3"/>
  <c r="S80" i="3"/>
  <c r="S81" i="3"/>
  <c r="S82" i="3"/>
  <c r="S83" i="3"/>
  <c r="S84" i="3"/>
  <c r="S85" i="3"/>
  <c r="S86" i="3"/>
  <c r="S87" i="3"/>
  <c r="S88" i="3"/>
  <c r="S89" i="3"/>
  <c r="S90" i="3"/>
  <c r="S91" i="3"/>
  <c r="S92" i="3"/>
  <c r="S93" i="3"/>
  <c r="S94" i="3"/>
  <c r="S95" i="3"/>
  <c r="S97" i="3"/>
  <c r="S98" i="3"/>
  <c r="S99" i="3"/>
  <c r="S100" i="3"/>
  <c r="S101" i="3"/>
  <c r="S102" i="3"/>
  <c r="S103" i="3"/>
  <c r="S104" i="3"/>
  <c r="S105" i="3"/>
  <c r="S106" i="3"/>
  <c r="S107" i="3"/>
  <c r="S108" i="3"/>
  <c r="S109" i="3"/>
  <c r="S110" i="3"/>
  <c r="S111" i="3"/>
  <c r="S112" i="3"/>
  <c r="S113" i="3"/>
  <c r="S114" i="3"/>
  <c r="S115" i="3"/>
  <c r="S116" i="3"/>
  <c r="S117" i="3"/>
  <c r="S118" i="3"/>
  <c r="S119" i="3"/>
  <c r="S120" i="3"/>
  <c r="S121" i="3"/>
  <c r="S122" i="3"/>
  <c r="S123" i="3"/>
  <c r="S124" i="3"/>
  <c r="S125" i="3"/>
  <c r="S126" i="3"/>
  <c r="S127" i="3"/>
  <c r="S128" i="3"/>
  <c r="S129" i="3"/>
  <c r="S130" i="3"/>
  <c r="S131" i="3"/>
  <c r="S132" i="3"/>
  <c r="S133" i="3"/>
  <c r="S134" i="3"/>
  <c r="S135" i="3"/>
  <c r="S136" i="3"/>
  <c r="S137" i="3"/>
  <c r="S138" i="3"/>
  <c r="S139" i="3"/>
  <c r="S140" i="3"/>
  <c r="S141" i="3"/>
  <c r="S142" i="3"/>
  <c r="S143" i="3"/>
  <c r="S144" i="3"/>
  <c r="S145" i="3"/>
  <c r="S146" i="3"/>
  <c r="S147" i="3"/>
  <c r="S148" i="3"/>
  <c r="S149" i="3"/>
  <c r="S150" i="3"/>
  <c r="S151" i="3"/>
  <c r="S152" i="3"/>
  <c r="S2" i="3"/>
  <c r="R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98" i="3"/>
  <c r="R99" i="3"/>
  <c r="R100" i="3"/>
  <c r="R101" i="3"/>
  <c r="R102" i="3"/>
  <c r="R103" i="3"/>
  <c r="R104" i="3"/>
  <c r="R105" i="3"/>
  <c r="R106" i="3"/>
  <c r="R107" i="3"/>
  <c r="R108" i="3"/>
  <c r="R109" i="3"/>
  <c r="R110" i="3"/>
  <c r="R111" i="3"/>
  <c r="R112" i="3"/>
  <c r="R113" i="3"/>
  <c r="R114" i="3"/>
  <c r="R115" i="3"/>
  <c r="R116" i="3"/>
  <c r="R117" i="3"/>
  <c r="R118" i="3"/>
  <c r="R119" i="3"/>
  <c r="R120" i="3"/>
  <c r="R121" i="3"/>
  <c r="R122" i="3"/>
  <c r="R123" i="3"/>
  <c r="R124" i="3"/>
  <c r="R125" i="3"/>
  <c r="R126" i="3"/>
  <c r="R127" i="3"/>
  <c r="R128" i="3"/>
  <c r="R129" i="3"/>
  <c r="R130" i="3"/>
  <c r="R131" i="3"/>
  <c r="R132" i="3"/>
  <c r="R133" i="3"/>
  <c r="R134" i="3"/>
  <c r="R135" i="3"/>
  <c r="R136" i="3"/>
  <c r="R137" i="3"/>
  <c r="R138" i="3"/>
  <c r="R139" i="3"/>
  <c r="R140" i="3"/>
  <c r="R141" i="3"/>
  <c r="R142" i="3"/>
  <c r="R143" i="3"/>
  <c r="R144" i="3"/>
  <c r="R145" i="3"/>
  <c r="R146" i="3"/>
  <c r="R147" i="3"/>
  <c r="R148" i="3"/>
  <c r="R149" i="3"/>
  <c r="R150" i="3"/>
  <c r="R151" i="3"/>
  <c r="R152" i="3"/>
  <c r="R2" i="3"/>
  <c r="G236" i="3"/>
  <c r="G235" i="3"/>
  <c r="I234" i="3"/>
  <c r="H234" i="3"/>
  <c r="J234" i="3" s="1"/>
  <c r="K234" i="3" s="1"/>
  <c r="G234" i="3"/>
  <c r="I233" i="3"/>
  <c r="H233" i="3"/>
  <c r="J233" i="3" s="1"/>
  <c r="K233" i="3" s="1"/>
  <c r="G233" i="3"/>
  <c r="J232" i="3"/>
  <c r="K232" i="3" s="1"/>
  <c r="I232" i="3"/>
  <c r="H232" i="3"/>
  <c r="G232" i="3"/>
  <c r="I231" i="3"/>
  <c r="G231" i="3"/>
  <c r="H231" i="3" s="1"/>
  <c r="J231" i="3" s="1"/>
  <c r="K231" i="3" s="1"/>
  <c r="H230" i="3"/>
  <c r="J230" i="3" s="1"/>
  <c r="K230" i="3" s="1"/>
  <c r="G230" i="3"/>
  <c r="I230" i="3" s="1"/>
  <c r="I229" i="3"/>
  <c r="J229" i="3" s="1"/>
  <c r="K229" i="3" s="1"/>
  <c r="H229" i="3"/>
  <c r="G229" i="3"/>
  <c r="I228" i="3"/>
  <c r="H228" i="3"/>
  <c r="G228" i="3"/>
  <c r="G227" i="3"/>
  <c r="I226" i="3"/>
  <c r="H226" i="3"/>
  <c r="J226" i="3" s="1"/>
  <c r="K226" i="3" s="1"/>
  <c r="G226" i="3"/>
  <c r="G225" i="3"/>
  <c r="K224" i="3"/>
  <c r="J224" i="3"/>
  <c r="I224" i="3"/>
  <c r="H224" i="3"/>
  <c r="G224" i="3"/>
  <c r="I223" i="3"/>
  <c r="J223" i="3" s="1"/>
  <c r="K223" i="3" s="1"/>
  <c r="H223" i="3"/>
  <c r="G223" i="3"/>
  <c r="G222" i="3"/>
  <c r="I221" i="3"/>
  <c r="J221" i="3" s="1"/>
  <c r="K221" i="3" s="1"/>
  <c r="H221" i="3"/>
  <c r="G221" i="3"/>
  <c r="G220" i="3"/>
  <c r="I220" i="3" s="1"/>
  <c r="G219" i="3"/>
  <c r="K218" i="3"/>
  <c r="J218" i="3"/>
  <c r="I218" i="3"/>
  <c r="H218" i="3"/>
  <c r="G218" i="3"/>
  <c r="I217" i="3"/>
  <c r="G217" i="3"/>
  <c r="H217" i="3" s="1"/>
  <c r="J217" i="3" s="1"/>
  <c r="K217" i="3" s="1"/>
  <c r="K216" i="3"/>
  <c r="J216" i="3"/>
  <c r="I216" i="3"/>
  <c r="H216" i="3"/>
  <c r="G216" i="3"/>
  <c r="I215" i="3"/>
  <c r="H215" i="3"/>
  <c r="J215" i="3" s="1"/>
  <c r="K215" i="3" s="1"/>
  <c r="G215" i="3"/>
  <c r="G214" i="3"/>
  <c r="I214" i="3" s="1"/>
  <c r="J213" i="3"/>
  <c r="K213" i="3" s="1"/>
  <c r="I213" i="3"/>
  <c r="H213" i="3"/>
  <c r="G213" i="3"/>
  <c r="G212" i="3"/>
  <c r="G211" i="3"/>
  <c r="J210" i="3"/>
  <c r="K210" i="3" s="1"/>
  <c r="I210" i="3"/>
  <c r="H210" i="3"/>
  <c r="G210" i="3"/>
  <c r="I209" i="3"/>
  <c r="H209" i="3"/>
  <c r="J209" i="3" s="1"/>
  <c r="K209" i="3" s="1"/>
  <c r="G209" i="3"/>
  <c r="J208" i="3"/>
  <c r="K208" i="3" s="1"/>
  <c r="I208" i="3"/>
  <c r="H208" i="3"/>
  <c r="G208" i="3"/>
  <c r="G207" i="3"/>
  <c r="H206" i="3"/>
  <c r="J206" i="3" s="1"/>
  <c r="K206" i="3" s="1"/>
  <c r="G206" i="3"/>
  <c r="I206" i="3" s="1"/>
  <c r="I205" i="3"/>
  <c r="J205" i="3" s="1"/>
  <c r="K205" i="3" s="1"/>
  <c r="H205" i="3"/>
  <c r="G205" i="3"/>
  <c r="I204" i="3"/>
  <c r="G204" i="3"/>
  <c r="H204" i="3" s="1"/>
  <c r="J204" i="3" s="1"/>
  <c r="K204" i="3" s="1"/>
  <c r="G203" i="3"/>
  <c r="I202" i="3"/>
  <c r="J202" i="3" s="1"/>
  <c r="K202" i="3" s="1"/>
  <c r="H202" i="3"/>
  <c r="G202" i="3"/>
  <c r="G201" i="3"/>
  <c r="I201" i="3" s="1"/>
  <c r="J200" i="3"/>
  <c r="K200" i="3" s="1"/>
  <c r="I200" i="3"/>
  <c r="H200" i="3"/>
  <c r="G200" i="3"/>
  <c r="J199" i="3"/>
  <c r="K199" i="3" s="1"/>
  <c r="I199" i="3"/>
  <c r="G199" i="3"/>
  <c r="H199" i="3" s="1"/>
  <c r="H198" i="3"/>
  <c r="J198" i="3" s="1"/>
  <c r="K198" i="3" s="1"/>
  <c r="G198" i="3"/>
  <c r="I198" i="3" s="1"/>
  <c r="I197" i="3"/>
  <c r="J197" i="3" s="1"/>
  <c r="K197" i="3" s="1"/>
  <c r="H197" i="3"/>
  <c r="G197" i="3"/>
  <c r="I196" i="3"/>
  <c r="J196" i="3" s="1"/>
  <c r="K196" i="3" s="1"/>
  <c r="H196" i="3"/>
  <c r="G196" i="3"/>
  <c r="G195" i="3"/>
  <c r="K194" i="3"/>
  <c r="I194" i="3"/>
  <c r="H194" i="3"/>
  <c r="J194" i="3" s="1"/>
  <c r="G194" i="3"/>
  <c r="G193" i="3"/>
  <c r="K192" i="3"/>
  <c r="J192" i="3"/>
  <c r="I192" i="3"/>
  <c r="H192" i="3"/>
  <c r="G192" i="3"/>
  <c r="I191" i="3"/>
  <c r="H191" i="3"/>
  <c r="J191" i="3" s="1"/>
  <c r="K191" i="3" s="1"/>
  <c r="G191" i="3"/>
  <c r="G190" i="3"/>
  <c r="I189" i="3"/>
  <c r="J189" i="3" s="1"/>
  <c r="K189" i="3" s="1"/>
  <c r="H189" i="3"/>
  <c r="G189" i="3"/>
  <c r="I188" i="3"/>
  <c r="H188" i="3"/>
  <c r="J188" i="3" s="1"/>
  <c r="K188" i="3" s="1"/>
  <c r="G188" i="3"/>
  <c r="G187" i="3"/>
  <c r="I186" i="3"/>
  <c r="H186" i="3"/>
  <c r="J186" i="3" s="1"/>
  <c r="K186" i="3" s="1"/>
  <c r="G186" i="3"/>
  <c r="I185" i="3"/>
  <c r="G185" i="3"/>
  <c r="H185" i="3" s="1"/>
  <c r="J185" i="3" s="1"/>
  <c r="K185" i="3" s="1"/>
  <c r="K184" i="3"/>
  <c r="J184" i="3"/>
  <c r="I184" i="3"/>
  <c r="H184" i="3"/>
  <c r="G184" i="3"/>
  <c r="G183" i="3"/>
  <c r="I183" i="3" s="1"/>
  <c r="G182" i="3"/>
  <c r="I182" i="3" s="1"/>
  <c r="I181" i="3"/>
  <c r="H181" i="3"/>
  <c r="J181" i="3" s="1"/>
  <c r="K181" i="3" s="1"/>
  <c r="G181" i="3"/>
  <c r="I180" i="3"/>
  <c r="H180" i="3"/>
  <c r="G180" i="3"/>
  <c r="G179" i="3"/>
  <c r="I178" i="3"/>
  <c r="H178" i="3"/>
  <c r="G178" i="3"/>
  <c r="G177" i="3"/>
  <c r="I176" i="3"/>
  <c r="J176" i="3" s="1"/>
  <c r="K176" i="3" s="1"/>
  <c r="H176" i="3"/>
  <c r="G176" i="3"/>
  <c r="I175" i="3"/>
  <c r="H175" i="3"/>
  <c r="G175" i="3"/>
  <c r="K174" i="3"/>
  <c r="H174" i="3"/>
  <c r="J174" i="3" s="1"/>
  <c r="G174" i="3"/>
  <c r="I174" i="3" s="1"/>
  <c r="I173" i="3"/>
  <c r="H173" i="3"/>
  <c r="J173" i="3" s="1"/>
  <c r="K173" i="3" s="1"/>
  <c r="G173" i="3"/>
  <c r="I172" i="3"/>
  <c r="J172" i="3" s="1"/>
  <c r="K172" i="3" s="1"/>
  <c r="H172" i="3"/>
  <c r="G172" i="3"/>
  <c r="G171" i="3"/>
  <c r="J170" i="3"/>
  <c r="K170" i="3" s="1"/>
  <c r="I170" i="3"/>
  <c r="H170" i="3"/>
  <c r="G170" i="3"/>
  <c r="H169" i="3"/>
  <c r="J169" i="3" s="1"/>
  <c r="K169" i="3" s="1"/>
  <c r="G169" i="3"/>
  <c r="I169" i="3" s="1"/>
  <c r="I168" i="3"/>
  <c r="J168" i="3" s="1"/>
  <c r="K168" i="3" s="1"/>
  <c r="H168" i="3"/>
  <c r="G168" i="3"/>
  <c r="G167" i="3"/>
  <c r="H167" i="3" s="1"/>
  <c r="K166" i="3"/>
  <c r="H166" i="3"/>
  <c r="J166" i="3" s="1"/>
  <c r="G166" i="3"/>
  <c r="I166" i="3" s="1"/>
  <c r="J165" i="3"/>
  <c r="K165" i="3" s="1"/>
  <c r="I165" i="3"/>
  <c r="H165" i="3"/>
  <c r="G165" i="3"/>
  <c r="J164" i="3"/>
  <c r="K164" i="3" s="1"/>
  <c r="I164" i="3"/>
  <c r="G164" i="3"/>
  <c r="H164" i="3" s="1"/>
  <c r="G163" i="3"/>
  <c r="J162" i="3"/>
  <c r="K162" i="3" s="1"/>
  <c r="I162" i="3"/>
  <c r="G162" i="3"/>
  <c r="H162" i="3" s="1"/>
  <c r="I161" i="3"/>
  <c r="H161" i="3"/>
  <c r="J161" i="3" s="1"/>
  <c r="K161" i="3" s="1"/>
  <c r="G161" i="3"/>
  <c r="K160" i="3"/>
  <c r="J160" i="3"/>
  <c r="I160" i="3"/>
  <c r="H160" i="3"/>
  <c r="G160" i="3"/>
  <c r="H159" i="3"/>
  <c r="J159" i="3" s="1"/>
  <c r="K159" i="3" s="1"/>
  <c r="G159" i="3"/>
  <c r="I159" i="3" s="1"/>
  <c r="G158" i="3"/>
  <c r="I158" i="3" s="1"/>
  <c r="J157" i="3"/>
  <c r="K157" i="3" s="1"/>
  <c r="I157" i="3"/>
  <c r="H157" i="3"/>
  <c r="G157" i="3"/>
  <c r="G156" i="3"/>
  <c r="G155" i="3"/>
  <c r="G154" i="3"/>
  <c r="G153" i="3"/>
  <c r="H153" i="3" s="1"/>
  <c r="K152" i="3"/>
  <c r="J152" i="3"/>
  <c r="I152" i="3"/>
  <c r="H152" i="3"/>
  <c r="G152" i="3"/>
  <c r="K151" i="3"/>
  <c r="I151" i="3"/>
  <c r="H151" i="3"/>
  <c r="J151" i="3" s="1"/>
  <c r="G151" i="3"/>
  <c r="G150" i="3"/>
  <c r="I149" i="3"/>
  <c r="H149" i="3"/>
  <c r="J149" i="3" s="1"/>
  <c r="K149" i="3" s="1"/>
  <c r="G149" i="3"/>
  <c r="G148" i="3"/>
  <c r="I148" i="3" s="1"/>
  <c r="G147" i="3"/>
  <c r="H146" i="3"/>
  <c r="J146" i="3" s="1"/>
  <c r="K146" i="3" s="1"/>
  <c r="G146" i="3"/>
  <c r="I146" i="3" s="1"/>
  <c r="G145" i="3"/>
  <c r="I145" i="3" s="1"/>
  <c r="I144" i="3"/>
  <c r="J144" i="3" s="1"/>
  <c r="K144" i="3" s="1"/>
  <c r="H144" i="3"/>
  <c r="G144" i="3"/>
  <c r="J143" i="3"/>
  <c r="K143" i="3" s="1"/>
  <c r="I143" i="3"/>
  <c r="H143" i="3"/>
  <c r="G143" i="3"/>
  <c r="H142" i="3"/>
  <c r="J142" i="3" s="1"/>
  <c r="K142" i="3" s="1"/>
  <c r="G142" i="3"/>
  <c r="I142" i="3" s="1"/>
  <c r="I141" i="3"/>
  <c r="J141" i="3" s="1"/>
  <c r="K141" i="3" s="1"/>
  <c r="H141" i="3"/>
  <c r="G141" i="3"/>
  <c r="I140" i="3"/>
  <c r="H140" i="3"/>
  <c r="J140" i="3" s="1"/>
  <c r="K140" i="3" s="1"/>
  <c r="G140" i="3"/>
  <c r="J139" i="3"/>
  <c r="K139" i="3" s="1"/>
  <c r="I139" i="3"/>
  <c r="G139" i="3"/>
  <c r="H139" i="3" s="1"/>
  <c r="G138" i="3"/>
  <c r="H138" i="3" s="1"/>
  <c r="K137" i="3"/>
  <c r="I137" i="3"/>
  <c r="G137" i="3"/>
  <c r="H137" i="3" s="1"/>
  <c r="J137" i="3" s="1"/>
  <c r="J136" i="3"/>
  <c r="K136" i="3" s="1"/>
  <c r="I136" i="3"/>
  <c r="H136" i="3"/>
  <c r="G136" i="3"/>
  <c r="H135" i="3"/>
  <c r="J135" i="3" s="1"/>
  <c r="K135" i="3" s="1"/>
  <c r="G135" i="3"/>
  <c r="I135" i="3" s="1"/>
  <c r="H134" i="3"/>
  <c r="J134" i="3" s="1"/>
  <c r="K134" i="3" s="1"/>
  <c r="G134" i="3"/>
  <c r="I134" i="3" s="1"/>
  <c r="I133" i="3"/>
  <c r="H133" i="3"/>
  <c r="G133" i="3"/>
  <c r="J132" i="3"/>
  <c r="K132" i="3" s="1"/>
  <c r="I132" i="3"/>
  <c r="H132" i="3"/>
  <c r="G132" i="3"/>
  <c r="J131" i="3"/>
  <c r="K131" i="3" s="1"/>
  <c r="I131" i="3"/>
  <c r="G131" i="3"/>
  <c r="H131" i="3" s="1"/>
  <c r="J130" i="3"/>
  <c r="K130" i="3" s="1"/>
  <c r="I130" i="3"/>
  <c r="G130" i="3"/>
  <c r="H130" i="3" s="1"/>
  <c r="I129" i="3"/>
  <c r="G129" i="3"/>
  <c r="H129" i="3" s="1"/>
  <c r="K128" i="3"/>
  <c r="J128" i="3"/>
  <c r="I128" i="3"/>
  <c r="H128" i="3"/>
  <c r="G128" i="3"/>
  <c r="I127" i="3"/>
  <c r="H127" i="3"/>
  <c r="G127" i="3"/>
  <c r="G126" i="3"/>
  <c r="I126" i="3" s="1"/>
  <c r="I125" i="3"/>
  <c r="J125" i="3" s="1"/>
  <c r="K125" i="3" s="1"/>
  <c r="H125" i="3"/>
  <c r="G125" i="3"/>
  <c r="I124" i="3"/>
  <c r="H124" i="3"/>
  <c r="G124" i="3"/>
  <c r="K123" i="3"/>
  <c r="J123" i="3"/>
  <c r="I123" i="3"/>
  <c r="G123" i="3"/>
  <c r="H123" i="3" s="1"/>
  <c r="J122" i="3"/>
  <c r="K122" i="3" s="1"/>
  <c r="I122" i="3"/>
  <c r="G122" i="3"/>
  <c r="H122" i="3" s="1"/>
  <c r="K121" i="3"/>
  <c r="I121" i="3"/>
  <c r="G121" i="3"/>
  <c r="H121" i="3" s="1"/>
  <c r="J121" i="3" s="1"/>
  <c r="J120" i="3"/>
  <c r="K120" i="3" s="1"/>
  <c r="I120" i="3"/>
  <c r="H120" i="3"/>
  <c r="G120" i="3"/>
  <c r="G119" i="3"/>
  <c r="I119" i="3" s="1"/>
  <c r="H118" i="3"/>
  <c r="J118" i="3" s="1"/>
  <c r="K118" i="3" s="1"/>
  <c r="G118" i="3"/>
  <c r="I118" i="3" s="1"/>
  <c r="I117" i="3"/>
  <c r="H117" i="3"/>
  <c r="G117" i="3"/>
  <c r="I116" i="3"/>
  <c r="J116" i="3" s="1"/>
  <c r="K116" i="3" s="1"/>
  <c r="H116" i="3"/>
  <c r="G116" i="3"/>
  <c r="I115" i="3"/>
  <c r="J115" i="3" s="1"/>
  <c r="K115" i="3" s="1"/>
  <c r="G115" i="3"/>
  <c r="H115" i="3" s="1"/>
  <c r="J114" i="3"/>
  <c r="K114" i="3" s="1"/>
  <c r="I114" i="3"/>
  <c r="G114" i="3"/>
  <c r="H114" i="3" s="1"/>
  <c r="G113" i="3"/>
  <c r="H113" i="3" s="1"/>
  <c r="K112" i="3"/>
  <c r="J112" i="3"/>
  <c r="I112" i="3"/>
  <c r="H112" i="3"/>
  <c r="G112" i="3"/>
  <c r="I111" i="3"/>
  <c r="H111" i="3"/>
  <c r="J111" i="3" s="1"/>
  <c r="K111" i="3" s="1"/>
  <c r="G111" i="3"/>
  <c r="G110" i="3"/>
  <c r="I110" i="3" s="1"/>
  <c r="J109" i="3"/>
  <c r="K109" i="3" s="1"/>
  <c r="I109" i="3"/>
  <c r="H109" i="3"/>
  <c r="G109" i="3"/>
  <c r="I108" i="3"/>
  <c r="H108" i="3"/>
  <c r="G108" i="3"/>
  <c r="J107" i="3"/>
  <c r="K107" i="3" s="1"/>
  <c r="I107" i="3"/>
  <c r="G107" i="3"/>
  <c r="H107" i="3" s="1"/>
  <c r="I106" i="3"/>
  <c r="J106" i="3" s="1"/>
  <c r="K106" i="3" s="1"/>
  <c r="G106" i="3"/>
  <c r="H106" i="3" s="1"/>
  <c r="I105" i="3"/>
  <c r="G105" i="3"/>
  <c r="H105" i="3" s="1"/>
  <c r="J105" i="3" s="1"/>
  <c r="K105" i="3" s="1"/>
  <c r="I104" i="3"/>
  <c r="H104" i="3"/>
  <c r="J104" i="3" s="1"/>
  <c r="K104" i="3" s="1"/>
  <c r="G104" i="3"/>
  <c r="G103" i="3"/>
  <c r="I103" i="3" s="1"/>
  <c r="J102" i="3"/>
  <c r="K102" i="3" s="1"/>
  <c r="H102" i="3"/>
  <c r="G102" i="3"/>
  <c r="I102" i="3" s="1"/>
  <c r="I101" i="3"/>
  <c r="H101" i="3"/>
  <c r="J101" i="3" s="1"/>
  <c r="K101" i="3" s="1"/>
  <c r="G101" i="3"/>
  <c r="I100" i="3"/>
  <c r="J100" i="3" s="1"/>
  <c r="K100" i="3" s="1"/>
  <c r="H100" i="3"/>
  <c r="G100" i="3"/>
  <c r="I99" i="3"/>
  <c r="J99" i="3" s="1"/>
  <c r="K99" i="3" s="1"/>
  <c r="G99" i="3"/>
  <c r="H99" i="3" s="1"/>
  <c r="I98" i="3"/>
  <c r="G98" i="3"/>
  <c r="H98" i="3" s="1"/>
  <c r="J98" i="3" s="1"/>
  <c r="K98" i="3" s="1"/>
  <c r="G97" i="3"/>
  <c r="H97" i="3" s="1"/>
  <c r="K96" i="3"/>
  <c r="J96" i="3"/>
  <c r="I96" i="3"/>
  <c r="H96" i="3"/>
  <c r="G96" i="3"/>
  <c r="I95" i="3"/>
  <c r="H95" i="3"/>
  <c r="J95" i="3" s="1"/>
  <c r="K95" i="3" s="1"/>
  <c r="G95" i="3"/>
  <c r="H94" i="3"/>
  <c r="J94" i="3" s="1"/>
  <c r="K94" i="3" s="1"/>
  <c r="G94" i="3"/>
  <c r="I94" i="3" s="1"/>
  <c r="I93" i="3"/>
  <c r="J93" i="3" s="1"/>
  <c r="K93" i="3" s="1"/>
  <c r="H93" i="3"/>
  <c r="G93" i="3"/>
  <c r="I92" i="3"/>
  <c r="H92" i="3"/>
  <c r="J92" i="3" s="1"/>
  <c r="K92" i="3" s="1"/>
  <c r="G92" i="3"/>
  <c r="J91" i="3"/>
  <c r="K91" i="3" s="1"/>
  <c r="I91" i="3"/>
  <c r="G91" i="3"/>
  <c r="H91" i="3" s="1"/>
  <c r="G90" i="3"/>
  <c r="H90" i="3" s="1"/>
  <c r="K89" i="3"/>
  <c r="I89" i="3"/>
  <c r="G89" i="3"/>
  <c r="H89" i="3" s="1"/>
  <c r="J89" i="3" s="1"/>
  <c r="I88" i="3"/>
  <c r="H88" i="3"/>
  <c r="J88" i="3" s="1"/>
  <c r="K88" i="3" s="1"/>
  <c r="G88" i="3"/>
  <c r="H87" i="3"/>
  <c r="J87" i="3" s="1"/>
  <c r="K87" i="3" s="1"/>
  <c r="G87" i="3"/>
  <c r="I87" i="3" s="1"/>
  <c r="H86" i="3"/>
  <c r="J86" i="3" s="1"/>
  <c r="K86" i="3" s="1"/>
  <c r="G86" i="3"/>
  <c r="I86" i="3" s="1"/>
  <c r="I85" i="3"/>
  <c r="H85" i="3"/>
  <c r="J85" i="3" s="1"/>
  <c r="K85" i="3" s="1"/>
  <c r="G85" i="3"/>
  <c r="J84" i="3"/>
  <c r="K84" i="3" s="1"/>
  <c r="I84" i="3"/>
  <c r="H84" i="3"/>
  <c r="G84" i="3"/>
  <c r="I83" i="3"/>
  <c r="J83" i="3" s="1"/>
  <c r="K83" i="3" s="1"/>
  <c r="G83" i="3"/>
  <c r="H83" i="3" s="1"/>
  <c r="K82" i="3"/>
  <c r="J82" i="3"/>
  <c r="I82" i="3"/>
  <c r="G82" i="3"/>
  <c r="H82" i="3" s="1"/>
  <c r="G81" i="3"/>
  <c r="H81" i="3" s="1"/>
  <c r="K80" i="3"/>
  <c r="J80" i="3"/>
  <c r="I80" i="3"/>
  <c r="H80" i="3"/>
  <c r="G80" i="3"/>
  <c r="K79" i="3"/>
  <c r="I79" i="3"/>
  <c r="H79" i="3"/>
  <c r="J79" i="3" s="1"/>
  <c r="G79" i="3"/>
  <c r="H78" i="3"/>
  <c r="J78" i="3" s="1"/>
  <c r="K78" i="3" s="1"/>
  <c r="G78" i="3"/>
  <c r="I78" i="3" s="1"/>
  <c r="I77" i="3"/>
  <c r="J77" i="3" s="1"/>
  <c r="K77" i="3" s="1"/>
  <c r="H77" i="3"/>
  <c r="G77" i="3"/>
  <c r="I76" i="3"/>
  <c r="H76" i="3"/>
  <c r="J76" i="3" s="1"/>
  <c r="K76" i="3" s="1"/>
  <c r="G76" i="3"/>
  <c r="K75" i="3"/>
  <c r="J75" i="3"/>
  <c r="I75" i="3"/>
  <c r="G75" i="3"/>
  <c r="H75" i="3" s="1"/>
  <c r="G74" i="3"/>
  <c r="H74" i="3" s="1"/>
  <c r="K73" i="3"/>
  <c r="I73" i="3"/>
  <c r="G73" i="3"/>
  <c r="H73" i="3" s="1"/>
  <c r="J73" i="3" s="1"/>
  <c r="J72" i="3"/>
  <c r="K72" i="3" s="1"/>
  <c r="I72" i="3"/>
  <c r="H72" i="3"/>
  <c r="G72" i="3"/>
  <c r="H71" i="3"/>
  <c r="J71" i="3" s="1"/>
  <c r="K71" i="3" s="1"/>
  <c r="G71" i="3"/>
  <c r="I71" i="3" s="1"/>
  <c r="H70" i="3"/>
  <c r="J70" i="3" s="1"/>
  <c r="K70" i="3" s="1"/>
  <c r="G70" i="3"/>
  <c r="I70" i="3" s="1"/>
  <c r="I69" i="3"/>
  <c r="H69" i="3"/>
  <c r="J69" i="3" s="1"/>
  <c r="K69" i="3" s="1"/>
  <c r="G69" i="3"/>
  <c r="J68" i="3"/>
  <c r="K68" i="3" s="1"/>
  <c r="I68" i="3"/>
  <c r="H68" i="3"/>
  <c r="G68" i="3"/>
  <c r="G67" i="3"/>
  <c r="H67" i="3" s="1"/>
  <c r="G66" i="3"/>
  <c r="K65" i="3"/>
  <c r="I65" i="3"/>
  <c r="H65" i="3"/>
  <c r="J65" i="3" s="1"/>
  <c r="G65" i="3"/>
  <c r="I64" i="3"/>
  <c r="H64" i="3"/>
  <c r="J64" i="3" s="1"/>
  <c r="K64" i="3" s="1"/>
  <c r="G64" i="3"/>
  <c r="K63" i="3"/>
  <c r="J63" i="3"/>
  <c r="I63" i="3"/>
  <c r="G63" i="3"/>
  <c r="H63" i="3" s="1"/>
  <c r="G62" i="3"/>
  <c r="I62" i="3" s="1"/>
  <c r="H61" i="3"/>
  <c r="J61" i="3" s="1"/>
  <c r="K61" i="3" s="1"/>
  <c r="G61" i="3"/>
  <c r="I61" i="3" s="1"/>
  <c r="I60" i="3"/>
  <c r="J60" i="3" s="1"/>
  <c r="K60" i="3" s="1"/>
  <c r="H60" i="3"/>
  <c r="G60" i="3"/>
  <c r="G59" i="3"/>
  <c r="H59" i="3" s="1"/>
  <c r="G58" i="3"/>
  <c r="G57" i="3"/>
  <c r="I57" i="3" s="1"/>
  <c r="I56" i="3"/>
  <c r="H56" i="3"/>
  <c r="G56" i="3"/>
  <c r="J55" i="3"/>
  <c r="K55" i="3" s="1"/>
  <c r="I55" i="3"/>
  <c r="G55" i="3"/>
  <c r="H55" i="3" s="1"/>
  <c r="J54" i="3"/>
  <c r="K54" i="3" s="1"/>
  <c r="H54" i="3"/>
  <c r="G54" i="3"/>
  <c r="I54" i="3" s="1"/>
  <c r="H53" i="3"/>
  <c r="J53" i="3" s="1"/>
  <c r="K53" i="3" s="1"/>
  <c r="G53" i="3"/>
  <c r="I53" i="3" s="1"/>
  <c r="I52" i="3"/>
  <c r="H52" i="3"/>
  <c r="J52" i="3" s="1"/>
  <c r="K52" i="3" s="1"/>
  <c r="G52" i="3"/>
  <c r="G51" i="3"/>
  <c r="H51" i="3" s="1"/>
  <c r="G50" i="3"/>
  <c r="I49" i="3"/>
  <c r="G49" i="3"/>
  <c r="H49" i="3" s="1"/>
  <c r="J49" i="3" s="1"/>
  <c r="K49" i="3" s="1"/>
  <c r="I48" i="3"/>
  <c r="H48" i="3"/>
  <c r="G48" i="3"/>
  <c r="J47" i="3"/>
  <c r="K47" i="3" s="1"/>
  <c r="I47" i="3"/>
  <c r="G47" i="3"/>
  <c r="H47" i="3" s="1"/>
  <c r="G46" i="3"/>
  <c r="I46" i="3" s="1"/>
  <c r="H45" i="3"/>
  <c r="J45" i="3" s="1"/>
  <c r="K45" i="3" s="1"/>
  <c r="G45" i="3"/>
  <c r="I45" i="3" s="1"/>
  <c r="I44" i="3"/>
  <c r="H44" i="3"/>
  <c r="J44" i="3" s="1"/>
  <c r="K44" i="3" s="1"/>
  <c r="G44" i="3"/>
  <c r="G43" i="3"/>
  <c r="H43" i="3" s="1"/>
  <c r="G42" i="3"/>
  <c r="G41" i="3"/>
  <c r="I41" i="3" s="1"/>
  <c r="I40" i="3"/>
  <c r="H40" i="3"/>
  <c r="G40" i="3"/>
  <c r="J39" i="3"/>
  <c r="K39" i="3" s="1"/>
  <c r="I39" i="3"/>
  <c r="G39" i="3"/>
  <c r="H39" i="3" s="1"/>
  <c r="J38" i="3"/>
  <c r="K38" i="3" s="1"/>
  <c r="H38" i="3"/>
  <c r="G38" i="3"/>
  <c r="I38" i="3" s="1"/>
  <c r="H37" i="3"/>
  <c r="J37" i="3" s="1"/>
  <c r="K37" i="3" s="1"/>
  <c r="G37" i="3"/>
  <c r="I37" i="3" s="1"/>
  <c r="I36" i="3"/>
  <c r="H36" i="3"/>
  <c r="J36" i="3" s="1"/>
  <c r="K36" i="3" s="1"/>
  <c r="G36" i="3"/>
  <c r="G35" i="3"/>
  <c r="H35" i="3" s="1"/>
  <c r="G34" i="3"/>
  <c r="I33" i="3"/>
  <c r="G33" i="3"/>
  <c r="H33" i="3" s="1"/>
  <c r="J33" i="3" s="1"/>
  <c r="K33" i="3" s="1"/>
  <c r="J32" i="3"/>
  <c r="K32" i="3" s="1"/>
  <c r="I32" i="3"/>
  <c r="H32" i="3"/>
  <c r="G32" i="3"/>
  <c r="G31" i="3"/>
  <c r="H31" i="3" s="1"/>
  <c r="G30" i="3"/>
  <c r="I30" i="3" s="1"/>
  <c r="I29" i="3"/>
  <c r="G29" i="3"/>
  <c r="H29" i="3" s="1"/>
  <c r="J29" i="3" s="1"/>
  <c r="K29" i="3" s="1"/>
  <c r="J28" i="3"/>
  <c r="K28" i="3" s="1"/>
  <c r="I28" i="3"/>
  <c r="H28" i="3"/>
  <c r="G28" i="3"/>
  <c r="G27" i="3"/>
  <c r="H27" i="3" s="1"/>
  <c r="G26" i="3"/>
  <c r="I26" i="3" s="1"/>
  <c r="I25" i="3"/>
  <c r="G25" i="3"/>
  <c r="H25" i="3" s="1"/>
  <c r="J25" i="3" s="1"/>
  <c r="K25" i="3" s="1"/>
  <c r="J24" i="3"/>
  <c r="K24" i="3" s="1"/>
  <c r="I24" i="3"/>
  <c r="H24" i="3"/>
  <c r="G24" i="3"/>
  <c r="G23" i="3"/>
  <c r="H23" i="3" s="1"/>
  <c r="G22" i="3"/>
  <c r="I22" i="3" s="1"/>
  <c r="I21" i="3"/>
  <c r="G21" i="3"/>
  <c r="H21" i="3" s="1"/>
  <c r="J21" i="3" s="1"/>
  <c r="K21" i="3" s="1"/>
  <c r="J20" i="3"/>
  <c r="K20" i="3" s="1"/>
  <c r="I20" i="3"/>
  <c r="H20" i="3"/>
  <c r="G20" i="3"/>
  <c r="G19" i="3"/>
  <c r="H19" i="3" s="1"/>
  <c r="G18" i="3"/>
  <c r="I18" i="3" s="1"/>
  <c r="I17" i="3"/>
  <c r="G17" i="3"/>
  <c r="H17" i="3" s="1"/>
  <c r="J17" i="3" s="1"/>
  <c r="K17" i="3" s="1"/>
  <c r="J16" i="3"/>
  <c r="K16" i="3" s="1"/>
  <c r="I16" i="3"/>
  <c r="H16" i="3"/>
  <c r="G16" i="3"/>
  <c r="G15" i="3"/>
  <c r="H15" i="3" s="1"/>
  <c r="G14" i="3"/>
  <c r="I14" i="3" s="1"/>
  <c r="I13" i="3"/>
  <c r="G13" i="3"/>
  <c r="H13" i="3" s="1"/>
  <c r="J13" i="3" s="1"/>
  <c r="K13" i="3" s="1"/>
  <c r="J12" i="3"/>
  <c r="K12" i="3" s="1"/>
  <c r="I12" i="3"/>
  <c r="H12" i="3"/>
  <c r="G12" i="3"/>
  <c r="G11" i="3"/>
  <c r="H11" i="3" s="1"/>
  <c r="G10" i="3"/>
  <c r="I10" i="3" s="1"/>
  <c r="I9" i="3"/>
  <c r="G9" i="3"/>
  <c r="H9" i="3" s="1"/>
  <c r="J9" i="3" s="1"/>
  <c r="K9" i="3" s="1"/>
  <c r="J8" i="3"/>
  <c r="K8" i="3" s="1"/>
  <c r="I8" i="3"/>
  <c r="H8" i="3"/>
  <c r="G8" i="3"/>
  <c r="G7" i="3"/>
  <c r="H7" i="3" s="1"/>
  <c r="G6" i="3"/>
  <c r="I6" i="3" s="1"/>
  <c r="I5" i="3"/>
  <c r="G5" i="3"/>
  <c r="H5" i="3" s="1"/>
  <c r="J5" i="3" s="1"/>
  <c r="K5" i="3" s="1"/>
  <c r="J4" i="3"/>
  <c r="K4" i="3" s="1"/>
  <c r="I4" i="3"/>
  <c r="H4" i="3"/>
  <c r="G4" i="3"/>
  <c r="G3" i="3"/>
  <c r="I3" i="3" s="1"/>
  <c r="I2" i="3"/>
  <c r="H2" i="3"/>
  <c r="J2" i="3" s="1"/>
  <c r="K2" i="3" s="1"/>
  <c r="G2" i="3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" i="2"/>
  <c r="N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I2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" i="1"/>
  <c r="V96" i="3" l="1"/>
  <c r="J59" i="3"/>
  <c r="K59" i="3" s="1"/>
  <c r="J43" i="3"/>
  <c r="K43" i="3" s="1"/>
  <c r="J51" i="3"/>
  <c r="K51" i="3" s="1"/>
  <c r="I34" i="3"/>
  <c r="H34" i="3"/>
  <c r="I59" i="3"/>
  <c r="I90" i="3"/>
  <c r="J90" i="3" s="1"/>
  <c r="K90" i="3" s="1"/>
  <c r="I113" i="3"/>
  <c r="H171" i="3"/>
  <c r="J171" i="3" s="1"/>
  <c r="K171" i="3" s="1"/>
  <c r="I171" i="3"/>
  <c r="H6" i="3"/>
  <c r="J6" i="3" s="1"/>
  <c r="K6" i="3" s="1"/>
  <c r="H10" i="3"/>
  <c r="J10" i="3" s="1"/>
  <c r="K10" i="3" s="1"/>
  <c r="H14" i="3"/>
  <c r="J14" i="3" s="1"/>
  <c r="K14" i="3" s="1"/>
  <c r="H18" i="3"/>
  <c r="J18" i="3" s="1"/>
  <c r="K18" i="3" s="1"/>
  <c r="H22" i="3"/>
  <c r="J22" i="3" s="1"/>
  <c r="K22" i="3" s="1"/>
  <c r="H26" i="3"/>
  <c r="J26" i="3" s="1"/>
  <c r="K26" i="3" s="1"/>
  <c r="H30" i="3"/>
  <c r="J30" i="3" s="1"/>
  <c r="K30" i="3" s="1"/>
  <c r="H41" i="3"/>
  <c r="J41" i="3" s="1"/>
  <c r="K41" i="3" s="1"/>
  <c r="H57" i="3"/>
  <c r="J57" i="3" s="1"/>
  <c r="K57" i="3" s="1"/>
  <c r="H62" i="3"/>
  <c r="J62" i="3" s="1"/>
  <c r="K62" i="3" s="1"/>
  <c r="I74" i="3"/>
  <c r="J74" i="3" s="1"/>
  <c r="K74" i="3" s="1"/>
  <c r="J81" i="3"/>
  <c r="K81" i="3" s="1"/>
  <c r="I97" i="3"/>
  <c r="J97" i="3" s="1"/>
  <c r="K97" i="3" s="1"/>
  <c r="J153" i="3"/>
  <c r="K153" i="3" s="1"/>
  <c r="H203" i="3"/>
  <c r="J203" i="3" s="1"/>
  <c r="K203" i="3" s="1"/>
  <c r="I203" i="3"/>
  <c r="J228" i="3"/>
  <c r="K228" i="3" s="1"/>
  <c r="I43" i="3"/>
  <c r="I50" i="3"/>
  <c r="H50" i="3"/>
  <c r="J50" i="3" s="1"/>
  <c r="K50" i="3" s="1"/>
  <c r="H179" i="3"/>
  <c r="I179" i="3"/>
  <c r="H182" i="3"/>
  <c r="J182" i="3" s="1"/>
  <c r="K182" i="3" s="1"/>
  <c r="H46" i="3"/>
  <c r="J46" i="3" s="1"/>
  <c r="K46" i="3" s="1"/>
  <c r="J48" i="3"/>
  <c r="K48" i="3" s="1"/>
  <c r="I67" i="3"/>
  <c r="J67" i="3" s="1"/>
  <c r="K67" i="3" s="1"/>
  <c r="I81" i="3"/>
  <c r="H148" i="3"/>
  <c r="J148" i="3" s="1"/>
  <c r="K148" i="3" s="1"/>
  <c r="I153" i="3"/>
  <c r="J180" i="3"/>
  <c r="K180" i="3" s="1"/>
  <c r="H183" i="3"/>
  <c r="J183" i="3" s="1"/>
  <c r="K183" i="3" s="1"/>
  <c r="I222" i="3"/>
  <c r="H222" i="3"/>
  <c r="J222" i="3" s="1"/>
  <c r="K222" i="3" s="1"/>
  <c r="I154" i="3"/>
  <c r="H154" i="3"/>
  <c r="I177" i="3"/>
  <c r="H177" i="3"/>
  <c r="I225" i="3"/>
  <c r="H225" i="3"/>
  <c r="J225" i="3" s="1"/>
  <c r="K225" i="3" s="1"/>
  <c r="H3" i="3"/>
  <c r="J3" i="3" s="1"/>
  <c r="K3" i="3" s="1"/>
  <c r="I35" i="3"/>
  <c r="J35" i="3" s="1"/>
  <c r="K35" i="3" s="1"/>
  <c r="I42" i="3"/>
  <c r="H42" i="3"/>
  <c r="I51" i="3"/>
  <c r="I58" i="3"/>
  <c r="H58" i="3"/>
  <c r="J58" i="3" s="1"/>
  <c r="K58" i="3" s="1"/>
  <c r="H119" i="3"/>
  <c r="J119" i="3" s="1"/>
  <c r="K119" i="3" s="1"/>
  <c r="H126" i="3"/>
  <c r="J126" i="3" s="1"/>
  <c r="K126" i="3" s="1"/>
  <c r="H145" i="3"/>
  <c r="J145" i="3" s="1"/>
  <c r="K145" i="3" s="1"/>
  <c r="I167" i="3"/>
  <c r="J167" i="3" s="1"/>
  <c r="K167" i="3" s="1"/>
  <c r="H195" i="3"/>
  <c r="I195" i="3"/>
  <c r="I207" i="3"/>
  <c r="H207" i="3"/>
  <c r="J207" i="3" s="1"/>
  <c r="K207" i="3" s="1"/>
  <c r="I212" i="3"/>
  <c r="H212" i="3"/>
  <c r="I7" i="3"/>
  <c r="J7" i="3" s="1"/>
  <c r="K7" i="3" s="1"/>
  <c r="I11" i="3"/>
  <c r="J11" i="3" s="1"/>
  <c r="K11" i="3" s="1"/>
  <c r="I15" i="3"/>
  <c r="J15" i="3" s="1"/>
  <c r="K15" i="3" s="1"/>
  <c r="I19" i="3"/>
  <c r="J19" i="3" s="1"/>
  <c r="K19" i="3" s="1"/>
  <c r="I23" i="3"/>
  <c r="J23" i="3" s="1"/>
  <c r="K23" i="3" s="1"/>
  <c r="I27" i="3"/>
  <c r="J27" i="3" s="1"/>
  <c r="K27" i="3" s="1"/>
  <c r="I31" i="3"/>
  <c r="J31" i="3" s="1"/>
  <c r="K31" i="3" s="1"/>
  <c r="H103" i="3"/>
  <c r="J103" i="3" s="1"/>
  <c r="K103" i="3" s="1"/>
  <c r="H110" i="3"/>
  <c r="J110" i="3" s="1"/>
  <c r="K110" i="3" s="1"/>
  <c r="J124" i="3"/>
  <c r="K124" i="3" s="1"/>
  <c r="J133" i="3"/>
  <c r="K133" i="3" s="1"/>
  <c r="I138" i="3"/>
  <c r="J138" i="3" s="1"/>
  <c r="K138" i="3" s="1"/>
  <c r="H155" i="3"/>
  <c r="I155" i="3"/>
  <c r="J175" i="3"/>
  <c r="K175" i="3" s="1"/>
  <c r="J178" i="3"/>
  <c r="K178" i="3" s="1"/>
  <c r="H201" i="3"/>
  <c r="J201" i="3" s="1"/>
  <c r="K201" i="3" s="1"/>
  <c r="H220" i="3"/>
  <c r="J220" i="3" s="1"/>
  <c r="K220" i="3" s="1"/>
  <c r="J40" i="3"/>
  <c r="K40" i="3" s="1"/>
  <c r="J56" i="3"/>
  <c r="K56" i="3" s="1"/>
  <c r="J108" i="3"/>
  <c r="K108" i="3" s="1"/>
  <c r="J117" i="3"/>
  <c r="K117" i="3" s="1"/>
  <c r="J127" i="3"/>
  <c r="K127" i="3" s="1"/>
  <c r="J129" i="3"/>
  <c r="K129" i="3" s="1"/>
  <c r="I190" i="3"/>
  <c r="H190" i="3"/>
  <c r="I236" i="3"/>
  <c r="H236" i="3"/>
  <c r="J236" i="3" s="1"/>
  <c r="K236" i="3" s="1"/>
  <c r="I66" i="3"/>
  <c r="H66" i="3"/>
  <c r="J66" i="3" s="1"/>
  <c r="K66" i="3" s="1"/>
  <c r="J113" i="3"/>
  <c r="K113" i="3" s="1"/>
  <c r="H147" i="3"/>
  <c r="I147" i="3"/>
  <c r="I150" i="3"/>
  <c r="H150" i="3"/>
  <c r="I156" i="3"/>
  <c r="H156" i="3"/>
  <c r="I193" i="3"/>
  <c r="H193" i="3"/>
  <c r="J193" i="3" s="1"/>
  <c r="K193" i="3" s="1"/>
  <c r="H227" i="3"/>
  <c r="I227" i="3"/>
  <c r="H187" i="3"/>
  <c r="J187" i="3" s="1"/>
  <c r="K187" i="3" s="1"/>
  <c r="I187" i="3"/>
  <c r="H158" i="3"/>
  <c r="J158" i="3" s="1"/>
  <c r="K158" i="3" s="1"/>
  <c r="H214" i="3"/>
  <c r="J214" i="3" s="1"/>
  <c r="K214" i="3" s="1"/>
  <c r="H235" i="3"/>
  <c r="I235" i="3"/>
  <c r="H219" i="3"/>
  <c r="I219" i="3"/>
  <c r="H163" i="3"/>
  <c r="J163" i="3" s="1"/>
  <c r="K163" i="3" s="1"/>
  <c r="I163" i="3"/>
  <c r="H211" i="3"/>
  <c r="J211" i="3" s="1"/>
  <c r="K211" i="3" s="1"/>
  <c r="I211" i="3"/>
  <c r="J219" i="3" l="1"/>
  <c r="K219" i="3" s="1"/>
  <c r="J227" i="3"/>
  <c r="K227" i="3" s="1"/>
  <c r="J147" i="3"/>
  <c r="K147" i="3" s="1"/>
  <c r="J212" i="3"/>
  <c r="K212" i="3" s="1"/>
  <c r="J156" i="3"/>
  <c r="K156" i="3" s="1"/>
  <c r="J155" i="3"/>
  <c r="K155" i="3" s="1"/>
  <c r="J177" i="3"/>
  <c r="K177" i="3" s="1"/>
  <c r="J179" i="3"/>
  <c r="K179" i="3" s="1"/>
  <c r="J235" i="3"/>
  <c r="K235" i="3" s="1"/>
  <c r="J150" i="3"/>
  <c r="K150" i="3" s="1"/>
  <c r="J195" i="3"/>
  <c r="K195" i="3" s="1"/>
  <c r="J42" i="3"/>
  <c r="K42" i="3" s="1"/>
  <c r="J154" i="3"/>
  <c r="K154" i="3" s="1"/>
  <c r="J190" i="3"/>
  <c r="K190" i="3" s="1"/>
  <c r="J34" i="3"/>
  <c r="K34" i="3" s="1"/>
  <c r="AA3" i="3"/>
  <c r="AB3" i="3"/>
  <c r="Z3" i="3"/>
  <c r="AA10" i="3" l="1"/>
  <c r="AB10" i="3"/>
  <c r="Z10" i="3"/>
  <c r="Y11" i="3" s="1"/>
  <c r="Y12" i="3" s="1"/>
  <c r="Y13" i="3" s="1"/>
  <c r="Y14" i="3" s="1"/>
  <c r="Y15" i="3" s="1"/>
  <c r="Y16" i="3" s="1"/>
  <c r="Y17" i="3" s="1"/>
  <c r="AA17" i="3" l="1"/>
  <c r="AB17" i="3"/>
  <c r="Z17" i="3"/>
  <c r="Y18" i="3" s="1"/>
  <c r="Y19" i="3" s="1"/>
  <c r="Y20" i="3" s="1"/>
  <c r="Y21" i="3" s="1"/>
  <c r="Y22" i="3" s="1"/>
  <c r="Y23" i="3" s="1"/>
  <c r="Y24" i="3" s="1"/>
  <c r="AB24" i="3" l="1"/>
  <c r="Z24" i="3"/>
  <c r="Y25" i="3" s="1"/>
  <c r="Y26" i="3" s="1"/>
  <c r="Y27" i="3" s="1"/>
  <c r="Y28" i="3" s="1"/>
  <c r="Y29" i="3" s="1"/>
  <c r="Y30" i="3" s="1"/>
  <c r="Y31" i="3" s="1"/>
  <c r="AA24" i="3"/>
  <c r="AB31" i="3" l="1"/>
  <c r="Z31" i="3"/>
  <c r="Y32" i="3" s="1"/>
  <c r="Y33" i="3" s="1"/>
  <c r="Y34" i="3" s="1"/>
  <c r="Y35" i="3" s="1"/>
  <c r="Y36" i="3" s="1"/>
  <c r="Y37" i="3" s="1"/>
  <c r="Y38" i="3" s="1"/>
  <c r="AA31" i="3"/>
  <c r="AB38" i="3" l="1"/>
  <c r="AA38" i="3"/>
  <c r="Z38" i="3"/>
  <c r="Y39" i="3" s="1"/>
  <c r="Y40" i="3" s="1"/>
  <c r="Y41" i="3" s="1"/>
  <c r="Y42" i="3" s="1"/>
  <c r="Y43" i="3" s="1"/>
  <c r="Y44" i="3" s="1"/>
  <c r="Y45" i="3" s="1"/>
  <c r="Z45" i="3" l="1"/>
  <c r="Y46" i="3" s="1"/>
  <c r="Y47" i="3" s="1"/>
  <c r="Y48" i="3" s="1"/>
  <c r="Y49" i="3" s="1"/>
  <c r="Y50" i="3" s="1"/>
  <c r="Y51" i="3" s="1"/>
  <c r="Y52" i="3" s="1"/>
  <c r="AA45" i="3"/>
  <c r="AB45" i="3"/>
  <c r="AB52" i="3" l="1"/>
  <c r="AA52" i="3"/>
  <c r="Z52" i="3"/>
  <c r="Y53" i="3" s="1"/>
  <c r="Y54" i="3" s="1"/>
  <c r="Y55" i="3" s="1"/>
  <c r="Y56" i="3" s="1"/>
  <c r="Y57" i="3" s="1"/>
  <c r="Y58" i="3" s="1"/>
  <c r="Y59" i="3" s="1"/>
  <c r="AA59" i="3" l="1"/>
  <c r="Z59" i="3"/>
  <c r="Y60" i="3" s="1"/>
  <c r="Y61" i="3" s="1"/>
  <c r="Y62" i="3" s="1"/>
  <c r="Y63" i="3" s="1"/>
  <c r="Y64" i="3" s="1"/>
  <c r="Y65" i="3" s="1"/>
  <c r="Y66" i="3" s="1"/>
  <c r="AB59" i="3"/>
  <c r="Z66" i="3" l="1"/>
  <c r="AB66" i="3"/>
  <c r="AA66" i="3"/>
  <c r="Y67" i="3" s="1"/>
  <c r="Y68" i="3" s="1"/>
  <c r="Y69" i="3" s="1"/>
  <c r="Y70" i="3" s="1"/>
  <c r="Y71" i="3" s="1"/>
  <c r="Y72" i="3" s="1"/>
  <c r="Y73" i="3" s="1"/>
  <c r="Z73" i="3" l="1"/>
  <c r="Y74" i="3" s="1"/>
  <c r="Y75" i="3" s="1"/>
  <c r="Y76" i="3" s="1"/>
  <c r="Y77" i="3" s="1"/>
  <c r="Y78" i="3" s="1"/>
  <c r="Y79" i="3" s="1"/>
  <c r="Y80" i="3" s="1"/>
  <c r="AB73" i="3"/>
  <c r="AA73" i="3"/>
  <c r="Y81" i="3" l="1"/>
  <c r="Y82" i="3" s="1"/>
  <c r="Y83" i="3" s="1"/>
  <c r="Y84" i="3" s="1"/>
  <c r="Y85" i="3" s="1"/>
  <c r="Y86" i="3" s="1"/>
  <c r="Y87" i="3" s="1"/>
  <c r="AA80" i="3"/>
  <c r="Z80" i="3"/>
  <c r="AB80" i="3"/>
  <c r="AB87" i="3" l="1"/>
  <c r="Z87" i="3"/>
  <c r="Y88" i="3" s="1"/>
  <c r="Y89" i="3" s="1"/>
  <c r="Y90" i="3" s="1"/>
  <c r="Y91" i="3" s="1"/>
  <c r="Y92" i="3" s="1"/>
  <c r="Y93" i="3" s="1"/>
  <c r="Y94" i="3" s="1"/>
  <c r="AA87" i="3"/>
  <c r="AB94" i="3" l="1"/>
  <c r="Z94" i="3"/>
  <c r="Y95" i="3" s="1"/>
  <c r="Y96" i="3" s="1"/>
  <c r="Y97" i="3" s="1"/>
  <c r="Y98" i="3" s="1"/>
  <c r="Y99" i="3" s="1"/>
  <c r="Y100" i="3" s="1"/>
  <c r="Y101" i="3" s="1"/>
  <c r="AA94" i="3"/>
  <c r="AB101" i="3" l="1"/>
  <c r="AA101" i="3"/>
  <c r="Z101" i="3"/>
  <c r="Y102" i="3" s="1"/>
  <c r="Y103" i="3" s="1"/>
  <c r="Y104" i="3" s="1"/>
  <c r="Y105" i="3" s="1"/>
  <c r="Y106" i="3" s="1"/>
  <c r="Y107" i="3" s="1"/>
  <c r="Y108" i="3" s="1"/>
  <c r="Y109" i="3" l="1"/>
  <c r="Y110" i="3" s="1"/>
  <c r="Y111" i="3" s="1"/>
  <c r="Y112" i="3" s="1"/>
  <c r="Y113" i="3" s="1"/>
  <c r="Y114" i="3" s="1"/>
  <c r="Y115" i="3" s="1"/>
  <c r="Z108" i="3"/>
  <c r="AA108" i="3"/>
  <c r="AB108" i="3"/>
  <c r="Y116" i="3" l="1"/>
  <c r="Y117" i="3" s="1"/>
  <c r="Y118" i="3" s="1"/>
  <c r="Y119" i="3" s="1"/>
  <c r="Y120" i="3" s="1"/>
  <c r="Y121" i="3" s="1"/>
  <c r="Y122" i="3" s="1"/>
  <c r="Z115" i="3"/>
  <c r="AB115" i="3"/>
  <c r="AA115" i="3"/>
  <c r="AA122" i="3" l="1"/>
  <c r="AB122" i="3"/>
  <c r="Z122" i="3"/>
  <c r="Y123" i="3" s="1"/>
  <c r="Y124" i="3" s="1"/>
  <c r="Y125" i="3" s="1"/>
  <c r="Y126" i="3" s="1"/>
  <c r="Y127" i="3" s="1"/>
  <c r="Y128" i="3" s="1"/>
  <c r="Y129" i="3" s="1"/>
  <c r="Y130" i="3" l="1"/>
  <c r="Y131" i="3" s="1"/>
  <c r="Y132" i="3" s="1"/>
  <c r="Y133" i="3" s="1"/>
  <c r="Y134" i="3" s="1"/>
  <c r="Y135" i="3" s="1"/>
  <c r="Y136" i="3" s="1"/>
  <c r="Z129" i="3"/>
  <c r="AB129" i="3"/>
  <c r="AA129" i="3"/>
  <c r="AB136" i="3" l="1"/>
  <c r="Z136" i="3"/>
  <c r="Y137" i="3" s="1"/>
  <c r="Y138" i="3" s="1"/>
  <c r="Y139" i="3" s="1"/>
  <c r="Y140" i="3" s="1"/>
  <c r="Y141" i="3" s="1"/>
  <c r="Y142" i="3" s="1"/>
  <c r="Y143" i="3" s="1"/>
  <c r="AA136" i="3"/>
  <c r="Y144" i="3" l="1"/>
  <c r="Y145" i="3" s="1"/>
  <c r="Y146" i="3" s="1"/>
  <c r="Y147" i="3" s="1"/>
  <c r="Y148" i="3" s="1"/>
  <c r="Y149" i="3" s="1"/>
  <c r="Y150" i="3" s="1"/>
  <c r="Z143" i="3"/>
  <c r="AB143" i="3"/>
  <c r="AA143" i="3"/>
  <c r="Y151" i="3" l="1"/>
  <c r="Y152" i="3" s="1"/>
  <c r="AA150" i="3"/>
  <c r="AB150" i="3"/>
  <c r="Z150" i="3"/>
</calcChain>
</file>

<file path=xl/connections.xml><?xml version="1.0" encoding="utf-8"?>
<connections xmlns="http://schemas.openxmlformats.org/spreadsheetml/2006/main">
  <connection id="1" name="kursanci" type="6" refreshedVersion="5" background="1" saveData="1">
    <textPr codePage="1250" sourceFile="C:\Users\mrykala\Desktop\MR23\kursanci.txt" decimal="," thousands=" ">
      <textFields count="6">
        <textField/>
        <textField/>
        <textField type="DMY"/>
        <textField/>
        <textField/>
        <textField/>
      </textFields>
    </textPr>
  </connection>
  <connection id="2" name="kursanci1" type="6" refreshedVersion="5" background="1" saveData="1">
    <textPr codePage="1250" sourceFile="C:\Users\mrykala\Desktop\MR23\kursanci.txt" decimal="," thousands=" ">
      <textFields count="6">
        <textField/>
        <textField/>
        <textField type="DMY"/>
        <textField/>
        <textField/>
        <textField/>
      </textFields>
    </textPr>
  </connection>
  <connection id="3" name="kursanci11" type="6" refreshedVersion="5" background="1" saveData="1">
    <textPr codePage="1250" sourceFile="C:\Users\mrykala\Desktop\MR23\kursanci.txt" decimal="," thousands=" ">
      <textFields count="6">
        <textField/>
        <textField/>
        <textField type="DMY"/>
        <textField/>
        <textField/>
        <textField/>
      </textFields>
    </textPr>
  </connection>
  <connection id="4" name="kursanci2" type="6" refreshedVersion="5" background="1" saveData="1">
    <textPr codePage="1250" sourceFile="C:\Users\mrykala\Desktop\MR23\kursanci.txt" decimal="," thousands=" ">
      <textFields count="6">
        <textField/>
        <textField/>
        <textField type="DMY"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<sst xmlns="http://schemas.openxmlformats.org/spreadsheetml/2006/main" count="1548" uniqueCount="78">
  <si>
    <t>Imię kursanta</t>
  </si>
  <si>
    <t>Przedmiot</t>
  </si>
  <si>
    <t>Data</t>
  </si>
  <si>
    <t>Godzina rozpoczęcia</t>
  </si>
  <si>
    <t>Godzina zakończenia</t>
  </si>
  <si>
    <t>Stawka za godzinę</t>
  </si>
  <si>
    <t>Bartek</t>
  </si>
  <si>
    <t>Informatyka</t>
  </si>
  <si>
    <t>Wiktor</t>
  </si>
  <si>
    <t>Matematyka</t>
  </si>
  <si>
    <t>Zuzanna</t>
  </si>
  <si>
    <t>Jan</t>
  </si>
  <si>
    <t>Fizyka</t>
  </si>
  <si>
    <t>Agnieszka</t>
  </si>
  <si>
    <t>Katarzyna</t>
  </si>
  <si>
    <t>Zbigniew</t>
  </si>
  <si>
    <t>Julita</t>
  </si>
  <si>
    <t>Ewa</t>
  </si>
  <si>
    <t>Maciej</t>
  </si>
  <si>
    <t>Zdzisław</t>
  </si>
  <si>
    <t>Piotrek</t>
  </si>
  <si>
    <t>Andrzej</t>
  </si>
  <si>
    <t>Marcin</t>
  </si>
  <si>
    <t>Patrycja</t>
  </si>
  <si>
    <t>Anna</t>
  </si>
  <si>
    <t>Ola</t>
  </si>
  <si>
    <t>cena</t>
  </si>
  <si>
    <t>czas</t>
  </si>
  <si>
    <t>godziny</t>
  </si>
  <si>
    <t>minuty</t>
  </si>
  <si>
    <t>ilość godzin</t>
  </si>
  <si>
    <t>6_1</t>
  </si>
  <si>
    <t>6_2</t>
  </si>
  <si>
    <t>Etykiety wierszy</t>
  </si>
  <si>
    <t>Suma końcowa</t>
  </si>
  <si>
    <t>Suma z cena</t>
  </si>
  <si>
    <t>6_3</t>
  </si>
  <si>
    <t>Liczba z Imię kursanta</t>
  </si>
  <si>
    <t>im</t>
  </si>
  <si>
    <t>przed</t>
  </si>
  <si>
    <t>nick</t>
  </si>
  <si>
    <t>AGNINF16</t>
  </si>
  <si>
    <t>AGNMAT16</t>
  </si>
  <si>
    <t>ANDINF1</t>
  </si>
  <si>
    <t>ANNINF10</t>
  </si>
  <si>
    <t>BARINF20</t>
  </si>
  <si>
    <t>EWAMAT14</t>
  </si>
  <si>
    <t>JANFIZ24</t>
  </si>
  <si>
    <t>JULFIZ18</t>
  </si>
  <si>
    <t>JULINF18</t>
  </si>
  <si>
    <t>KATINF24</t>
  </si>
  <si>
    <t>MACFIZ22</t>
  </si>
  <si>
    <t>MARMAT1</t>
  </si>
  <si>
    <t>OLAINF1</t>
  </si>
  <si>
    <t>PATINF1</t>
  </si>
  <si>
    <t>PIOFIZ1</t>
  </si>
  <si>
    <t>WIKMAT29</t>
  </si>
  <si>
    <t>ZBIFIZ16</t>
  </si>
  <si>
    <t>ZBIINF16</t>
  </si>
  <si>
    <t>ZDZFIZ18</t>
  </si>
  <si>
    <t>ZDZMAT18</t>
  </si>
  <si>
    <t>ZUZINF19</t>
  </si>
  <si>
    <t>ZUZMAT19</t>
  </si>
  <si>
    <t>6_4</t>
  </si>
  <si>
    <t>data</t>
  </si>
  <si>
    <t>zarobki</t>
  </si>
  <si>
    <t>dzien tyg</t>
  </si>
  <si>
    <t>bilety sobota</t>
  </si>
  <si>
    <t>bilety niedziela</t>
  </si>
  <si>
    <t>zakupy</t>
  </si>
  <si>
    <t>portfel</t>
  </si>
  <si>
    <t>akademik</t>
  </si>
  <si>
    <t>dzien miesiaca</t>
  </si>
  <si>
    <t>miasteczko1</t>
  </si>
  <si>
    <t>miasteczko2</t>
  </si>
  <si>
    <t>miasteczko3</t>
  </si>
  <si>
    <t>6_6</t>
  </si>
  <si>
    <t>6_5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</si>
</sst>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14" fontId="0" fillId="0" borderId="0" xfId="0" applyNumberFormat="1"/>
    <xf numFmtId="20" fontId="0" fillId="0" borderId="0" xfId="0" applyNumberFormat="1"/>
    <xf numFmtId="0" fontId="0" fillId="2" borderId="0" xfId="0" applyFill="1"/>
    <xf numFmtId="14" fontId="0" fillId="2" borderId="0" xfId="0" applyNumberFormat="1" applyFill="1"/>
    <xf numFmtId="20" fontId="0" fillId="2" borderId="0" xfId="0" applyNumberFormat="1" applyFill="1"/>
    <xf numFmtId="0" fontId="0" fillId="0" borderId="0" xfId="0" applyFill="1"/>
    <xf numFmtId="14" fontId="0" fillId="0" borderId="0" xfId="0" applyNumberFormat="1" applyFill="1"/>
    <xf numFmtId="20" fontId="0" fillId="0" borderId="0" xfId="0" applyNumberForma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2" borderId="0" xfId="0" applyFill="1" applyAlignment="1">
      <alignment horizontal="left"/>
    </xf>
    <xf numFmtId="0" fontId="0" fillId="2" borderId="0" xfId="0" applyNumberFormat="1" applyFill="1"/>
    <xf numFmtId="14" fontId="0" fillId="0" borderId="0" xfId="0" applyNumberFormat="1" applyAlignment="1">
      <alignment horizontal="left"/>
    </xf>
    <xf numFmtId="14" fontId="0" fillId="3" borderId="0" xfId="0" applyNumberFormat="1" applyFill="1"/>
    <xf numFmtId="0" fontId="0" fillId="3" borderId="0" xfId="0" applyFill="1"/>
  </cellXfs>
  <cellStyles count="1">
    <cellStyle name="Normalny" xfId="0" builtinId="0"/>
  </cellStyles>
  <dxfs count="1">
    <dxf>
      <fill>
        <patternFill patternType="solid">
          <bgColor theme="4" tint="0.599993896298104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2.xml"/><Relationship Id="rId10" Type="http://schemas.openxmlformats.org/officeDocument/2006/relationships/sharedStrings" Target="sharedStrings.xml"/><Relationship Id="rId4" Type="http://schemas.openxmlformats.org/officeDocument/2006/relationships/pivotCacheDefinition" Target="pivotCache/pivotCacheDefinition1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Ilość</a:t>
            </a:r>
            <a:r>
              <a:rPr lang="pl-PL" baseline="0"/>
              <a:t> pieniędzy Michała od pażdziernika do lutego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'6_5, 6_6'!$AE$2:$AE$152</c:f>
              <c:numCache>
                <c:formatCode>m/d/yyyy</c:formatCode>
                <c:ptCount val="151"/>
                <c:pt idx="0">
                  <c:v>45931</c:v>
                </c:pt>
                <c:pt idx="1">
                  <c:v>45932</c:v>
                </c:pt>
                <c:pt idx="2">
                  <c:v>45933</c:v>
                </c:pt>
                <c:pt idx="3">
                  <c:v>45934</c:v>
                </c:pt>
                <c:pt idx="4">
                  <c:v>45935</c:v>
                </c:pt>
                <c:pt idx="5">
                  <c:v>45936</c:v>
                </c:pt>
                <c:pt idx="6">
                  <c:v>45937</c:v>
                </c:pt>
                <c:pt idx="7">
                  <c:v>45938</c:v>
                </c:pt>
                <c:pt idx="8">
                  <c:v>45939</c:v>
                </c:pt>
                <c:pt idx="9">
                  <c:v>45940</c:v>
                </c:pt>
                <c:pt idx="10">
                  <c:v>45941</c:v>
                </c:pt>
                <c:pt idx="11">
                  <c:v>45942</c:v>
                </c:pt>
                <c:pt idx="12">
                  <c:v>45943</c:v>
                </c:pt>
                <c:pt idx="13">
                  <c:v>45944</c:v>
                </c:pt>
                <c:pt idx="14">
                  <c:v>45945</c:v>
                </c:pt>
                <c:pt idx="15">
                  <c:v>45946</c:v>
                </c:pt>
                <c:pt idx="16">
                  <c:v>45947</c:v>
                </c:pt>
                <c:pt idx="17">
                  <c:v>45948</c:v>
                </c:pt>
                <c:pt idx="18">
                  <c:v>45949</c:v>
                </c:pt>
                <c:pt idx="19">
                  <c:v>45950</c:v>
                </c:pt>
                <c:pt idx="20">
                  <c:v>45951</c:v>
                </c:pt>
                <c:pt idx="21">
                  <c:v>45952</c:v>
                </c:pt>
                <c:pt idx="22">
                  <c:v>45953</c:v>
                </c:pt>
                <c:pt idx="23">
                  <c:v>45954</c:v>
                </c:pt>
                <c:pt idx="24">
                  <c:v>45955</c:v>
                </c:pt>
                <c:pt idx="25">
                  <c:v>45956</c:v>
                </c:pt>
                <c:pt idx="26">
                  <c:v>45957</c:v>
                </c:pt>
                <c:pt idx="27">
                  <c:v>45958</c:v>
                </c:pt>
                <c:pt idx="28">
                  <c:v>45959</c:v>
                </c:pt>
                <c:pt idx="29">
                  <c:v>45960</c:v>
                </c:pt>
                <c:pt idx="30">
                  <c:v>45961</c:v>
                </c:pt>
                <c:pt idx="31">
                  <c:v>45962</c:v>
                </c:pt>
                <c:pt idx="32">
                  <c:v>45963</c:v>
                </c:pt>
                <c:pt idx="33">
                  <c:v>45964</c:v>
                </c:pt>
                <c:pt idx="34">
                  <c:v>45965</c:v>
                </c:pt>
                <c:pt idx="35">
                  <c:v>45966</c:v>
                </c:pt>
                <c:pt idx="36">
                  <c:v>45967</c:v>
                </c:pt>
                <c:pt idx="37">
                  <c:v>45968</c:v>
                </c:pt>
                <c:pt idx="38">
                  <c:v>45969</c:v>
                </c:pt>
                <c:pt idx="39">
                  <c:v>45970</c:v>
                </c:pt>
                <c:pt idx="40">
                  <c:v>45971</c:v>
                </c:pt>
                <c:pt idx="41">
                  <c:v>45972</c:v>
                </c:pt>
                <c:pt idx="42">
                  <c:v>45973</c:v>
                </c:pt>
                <c:pt idx="43">
                  <c:v>45974</c:v>
                </c:pt>
                <c:pt idx="44">
                  <c:v>45975</c:v>
                </c:pt>
                <c:pt idx="45">
                  <c:v>45976</c:v>
                </c:pt>
                <c:pt idx="46">
                  <c:v>45977</c:v>
                </c:pt>
                <c:pt idx="47">
                  <c:v>45978</c:v>
                </c:pt>
                <c:pt idx="48">
                  <c:v>45979</c:v>
                </c:pt>
                <c:pt idx="49">
                  <c:v>45980</c:v>
                </c:pt>
                <c:pt idx="50">
                  <c:v>45981</c:v>
                </c:pt>
                <c:pt idx="51">
                  <c:v>45982</c:v>
                </c:pt>
                <c:pt idx="52">
                  <c:v>45983</c:v>
                </c:pt>
                <c:pt idx="53">
                  <c:v>45984</c:v>
                </c:pt>
                <c:pt idx="54">
                  <c:v>45985</c:v>
                </c:pt>
                <c:pt idx="55">
                  <c:v>45986</c:v>
                </c:pt>
                <c:pt idx="56">
                  <c:v>45987</c:v>
                </c:pt>
                <c:pt idx="57">
                  <c:v>45988</c:v>
                </c:pt>
                <c:pt idx="58">
                  <c:v>45989</c:v>
                </c:pt>
                <c:pt idx="59">
                  <c:v>45990</c:v>
                </c:pt>
                <c:pt idx="60">
                  <c:v>45991</c:v>
                </c:pt>
                <c:pt idx="61">
                  <c:v>45992</c:v>
                </c:pt>
                <c:pt idx="62">
                  <c:v>45993</c:v>
                </c:pt>
                <c:pt idx="63">
                  <c:v>45994</c:v>
                </c:pt>
                <c:pt idx="64">
                  <c:v>45995</c:v>
                </c:pt>
                <c:pt idx="65">
                  <c:v>45996</c:v>
                </c:pt>
                <c:pt idx="66">
                  <c:v>45997</c:v>
                </c:pt>
                <c:pt idx="67">
                  <c:v>45998</c:v>
                </c:pt>
                <c:pt idx="68">
                  <c:v>45999</c:v>
                </c:pt>
                <c:pt idx="69">
                  <c:v>46000</c:v>
                </c:pt>
                <c:pt idx="70">
                  <c:v>46001</c:v>
                </c:pt>
                <c:pt idx="71">
                  <c:v>46002</c:v>
                </c:pt>
                <c:pt idx="72">
                  <c:v>46003</c:v>
                </c:pt>
                <c:pt idx="73">
                  <c:v>46004</c:v>
                </c:pt>
                <c:pt idx="74">
                  <c:v>46005</c:v>
                </c:pt>
                <c:pt idx="75">
                  <c:v>46006</c:v>
                </c:pt>
                <c:pt idx="76">
                  <c:v>46007</c:v>
                </c:pt>
                <c:pt idx="77">
                  <c:v>46008</c:v>
                </c:pt>
                <c:pt idx="78">
                  <c:v>46009</c:v>
                </c:pt>
                <c:pt idx="79">
                  <c:v>46010</c:v>
                </c:pt>
                <c:pt idx="80">
                  <c:v>46011</c:v>
                </c:pt>
                <c:pt idx="81">
                  <c:v>46012</c:v>
                </c:pt>
                <c:pt idx="82">
                  <c:v>46013</c:v>
                </c:pt>
                <c:pt idx="83">
                  <c:v>46014</c:v>
                </c:pt>
                <c:pt idx="84">
                  <c:v>46015</c:v>
                </c:pt>
                <c:pt idx="85">
                  <c:v>46016</c:v>
                </c:pt>
                <c:pt idx="86">
                  <c:v>46017</c:v>
                </c:pt>
                <c:pt idx="87">
                  <c:v>46018</c:v>
                </c:pt>
                <c:pt idx="88">
                  <c:v>46019</c:v>
                </c:pt>
                <c:pt idx="89">
                  <c:v>46020</c:v>
                </c:pt>
                <c:pt idx="90">
                  <c:v>46021</c:v>
                </c:pt>
                <c:pt idx="91">
                  <c:v>46022</c:v>
                </c:pt>
                <c:pt idx="92">
                  <c:v>46023</c:v>
                </c:pt>
                <c:pt idx="93">
                  <c:v>46024</c:v>
                </c:pt>
                <c:pt idx="94">
                  <c:v>46025</c:v>
                </c:pt>
                <c:pt idx="95">
                  <c:v>46026</c:v>
                </c:pt>
                <c:pt idx="96">
                  <c:v>46027</c:v>
                </c:pt>
                <c:pt idx="97">
                  <c:v>46028</c:v>
                </c:pt>
                <c:pt idx="98">
                  <c:v>46029</c:v>
                </c:pt>
                <c:pt idx="99">
                  <c:v>46030</c:v>
                </c:pt>
                <c:pt idx="100">
                  <c:v>46031</c:v>
                </c:pt>
                <c:pt idx="101">
                  <c:v>46032</c:v>
                </c:pt>
                <c:pt idx="102">
                  <c:v>46033</c:v>
                </c:pt>
                <c:pt idx="103">
                  <c:v>46034</c:v>
                </c:pt>
                <c:pt idx="104">
                  <c:v>46035</c:v>
                </c:pt>
                <c:pt idx="105">
                  <c:v>46036</c:v>
                </c:pt>
                <c:pt idx="106">
                  <c:v>46037</c:v>
                </c:pt>
                <c:pt idx="107">
                  <c:v>46038</c:v>
                </c:pt>
                <c:pt idx="108">
                  <c:v>46039</c:v>
                </c:pt>
                <c:pt idx="109">
                  <c:v>46040</c:v>
                </c:pt>
                <c:pt idx="110">
                  <c:v>46041</c:v>
                </c:pt>
                <c:pt idx="111">
                  <c:v>46042</c:v>
                </c:pt>
                <c:pt idx="112">
                  <c:v>46043</c:v>
                </c:pt>
                <c:pt idx="113">
                  <c:v>46044</c:v>
                </c:pt>
                <c:pt idx="114">
                  <c:v>46045</c:v>
                </c:pt>
                <c:pt idx="115">
                  <c:v>46046</c:v>
                </c:pt>
                <c:pt idx="116">
                  <c:v>46047</c:v>
                </c:pt>
                <c:pt idx="117">
                  <c:v>46048</c:v>
                </c:pt>
                <c:pt idx="118">
                  <c:v>46049</c:v>
                </c:pt>
                <c:pt idx="119">
                  <c:v>46050</c:v>
                </c:pt>
                <c:pt idx="120">
                  <c:v>46051</c:v>
                </c:pt>
                <c:pt idx="121">
                  <c:v>46052</c:v>
                </c:pt>
                <c:pt idx="122">
                  <c:v>46053</c:v>
                </c:pt>
                <c:pt idx="123">
                  <c:v>46054</c:v>
                </c:pt>
                <c:pt idx="124">
                  <c:v>46055</c:v>
                </c:pt>
                <c:pt idx="125">
                  <c:v>46056</c:v>
                </c:pt>
                <c:pt idx="126">
                  <c:v>46057</c:v>
                </c:pt>
                <c:pt idx="127">
                  <c:v>46058</c:v>
                </c:pt>
                <c:pt idx="128">
                  <c:v>46059</c:v>
                </c:pt>
                <c:pt idx="129">
                  <c:v>46060</c:v>
                </c:pt>
                <c:pt idx="130">
                  <c:v>46061</c:v>
                </c:pt>
                <c:pt idx="131">
                  <c:v>46062</c:v>
                </c:pt>
                <c:pt idx="132">
                  <c:v>46063</c:v>
                </c:pt>
                <c:pt idx="133">
                  <c:v>46064</c:v>
                </c:pt>
                <c:pt idx="134">
                  <c:v>46065</c:v>
                </c:pt>
                <c:pt idx="135">
                  <c:v>46066</c:v>
                </c:pt>
                <c:pt idx="136">
                  <c:v>46067</c:v>
                </c:pt>
                <c:pt idx="137">
                  <c:v>46068</c:v>
                </c:pt>
                <c:pt idx="138">
                  <c:v>46069</c:v>
                </c:pt>
                <c:pt idx="139">
                  <c:v>46070</c:v>
                </c:pt>
                <c:pt idx="140">
                  <c:v>46071</c:v>
                </c:pt>
                <c:pt idx="141">
                  <c:v>46072</c:v>
                </c:pt>
                <c:pt idx="142">
                  <c:v>46073</c:v>
                </c:pt>
                <c:pt idx="143">
                  <c:v>46074</c:v>
                </c:pt>
                <c:pt idx="144">
                  <c:v>46075</c:v>
                </c:pt>
                <c:pt idx="145">
                  <c:v>46076</c:v>
                </c:pt>
                <c:pt idx="146">
                  <c:v>46077</c:v>
                </c:pt>
                <c:pt idx="147">
                  <c:v>46078</c:v>
                </c:pt>
                <c:pt idx="148">
                  <c:v>46079</c:v>
                </c:pt>
                <c:pt idx="149">
                  <c:v>46080</c:v>
                </c:pt>
                <c:pt idx="150">
                  <c:v>46081</c:v>
                </c:pt>
              </c:numCache>
            </c:numRef>
          </c:cat>
          <c:val>
            <c:numRef>
              <c:f>'6_5, 6_6'!$AF$2:$AF$152</c:f>
              <c:numCache>
                <c:formatCode>General</c:formatCode>
                <c:ptCount val="151"/>
                <c:pt idx="0">
                  <c:v>81.37</c:v>
                </c:pt>
                <c:pt idx="1">
                  <c:v>268.87</c:v>
                </c:pt>
                <c:pt idx="2">
                  <c:v>215.1</c:v>
                </c:pt>
                <c:pt idx="3">
                  <c:v>205.1</c:v>
                </c:pt>
                <c:pt idx="4">
                  <c:v>195.1</c:v>
                </c:pt>
                <c:pt idx="5">
                  <c:v>325.10000000000002</c:v>
                </c:pt>
                <c:pt idx="6">
                  <c:v>292.60000000000002</c:v>
                </c:pt>
                <c:pt idx="7">
                  <c:v>482.6</c:v>
                </c:pt>
                <c:pt idx="8">
                  <c:v>482.6</c:v>
                </c:pt>
                <c:pt idx="9">
                  <c:v>676.08</c:v>
                </c:pt>
                <c:pt idx="10">
                  <c:v>666.08</c:v>
                </c:pt>
                <c:pt idx="11">
                  <c:v>656.08</c:v>
                </c:pt>
                <c:pt idx="12">
                  <c:v>1051.08</c:v>
                </c:pt>
                <c:pt idx="13">
                  <c:v>1078.58</c:v>
                </c:pt>
                <c:pt idx="14">
                  <c:v>721.07999999999993</c:v>
                </c:pt>
                <c:pt idx="15">
                  <c:v>721.07999999999993</c:v>
                </c:pt>
                <c:pt idx="16">
                  <c:v>321.07999999999993</c:v>
                </c:pt>
                <c:pt idx="17">
                  <c:v>311.07999999999993</c:v>
                </c:pt>
                <c:pt idx="18">
                  <c:v>301.07999999999993</c:v>
                </c:pt>
                <c:pt idx="19">
                  <c:v>596.07999999999993</c:v>
                </c:pt>
                <c:pt idx="20">
                  <c:v>551.07999999999993</c:v>
                </c:pt>
                <c:pt idx="21">
                  <c:v>673.57999999999993</c:v>
                </c:pt>
                <c:pt idx="22">
                  <c:v>713.57999999999993</c:v>
                </c:pt>
                <c:pt idx="23">
                  <c:v>413.57999999999993</c:v>
                </c:pt>
                <c:pt idx="24">
                  <c:v>403.57999999999993</c:v>
                </c:pt>
                <c:pt idx="25">
                  <c:v>393.57999999999993</c:v>
                </c:pt>
                <c:pt idx="26">
                  <c:v>393.57999999999993</c:v>
                </c:pt>
                <c:pt idx="27">
                  <c:v>143.57999999999993</c:v>
                </c:pt>
                <c:pt idx="28">
                  <c:v>143.57999999999993</c:v>
                </c:pt>
                <c:pt idx="29">
                  <c:v>143.57999999999993</c:v>
                </c:pt>
                <c:pt idx="30">
                  <c:v>463.57999999999993</c:v>
                </c:pt>
                <c:pt idx="31">
                  <c:v>453.57999999999993</c:v>
                </c:pt>
                <c:pt idx="32">
                  <c:v>443.57999999999993</c:v>
                </c:pt>
                <c:pt idx="33">
                  <c:v>533.57999999999993</c:v>
                </c:pt>
                <c:pt idx="34">
                  <c:v>283.57999999999993</c:v>
                </c:pt>
                <c:pt idx="35">
                  <c:v>523.57999999999993</c:v>
                </c:pt>
                <c:pt idx="36">
                  <c:v>911.07999999999993</c:v>
                </c:pt>
                <c:pt idx="37">
                  <c:v>661.07999999999993</c:v>
                </c:pt>
                <c:pt idx="38">
                  <c:v>651.07999999999993</c:v>
                </c:pt>
                <c:pt idx="39">
                  <c:v>641.07999999999993</c:v>
                </c:pt>
                <c:pt idx="40">
                  <c:v>741.07999999999993</c:v>
                </c:pt>
                <c:pt idx="41">
                  <c:v>666.07999999999993</c:v>
                </c:pt>
                <c:pt idx="42">
                  <c:v>1021.0799999999999</c:v>
                </c:pt>
                <c:pt idx="43">
                  <c:v>1328.58</c:v>
                </c:pt>
                <c:pt idx="44">
                  <c:v>1121.08</c:v>
                </c:pt>
                <c:pt idx="45">
                  <c:v>511.07999999999993</c:v>
                </c:pt>
                <c:pt idx="46">
                  <c:v>501.07999999999993</c:v>
                </c:pt>
                <c:pt idx="47">
                  <c:v>876.07999999999993</c:v>
                </c:pt>
                <c:pt idx="48">
                  <c:v>736.07999999999993</c:v>
                </c:pt>
                <c:pt idx="49">
                  <c:v>1028.58</c:v>
                </c:pt>
                <c:pt idx="50">
                  <c:v>1298.58</c:v>
                </c:pt>
                <c:pt idx="51">
                  <c:v>898.57999999999993</c:v>
                </c:pt>
                <c:pt idx="52">
                  <c:v>888.57999999999993</c:v>
                </c:pt>
                <c:pt idx="53">
                  <c:v>878.57999999999993</c:v>
                </c:pt>
                <c:pt idx="54">
                  <c:v>1208.58</c:v>
                </c:pt>
                <c:pt idx="55">
                  <c:v>1033.58</c:v>
                </c:pt>
                <c:pt idx="56">
                  <c:v>1303.58</c:v>
                </c:pt>
                <c:pt idx="57">
                  <c:v>1303.58</c:v>
                </c:pt>
                <c:pt idx="58">
                  <c:v>1043.58</c:v>
                </c:pt>
                <c:pt idx="59">
                  <c:v>1033.58</c:v>
                </c:pt>
                <c:pt idx="60">
                  <c:v>1023.5799999999999</c:v>
                </c:pt>
                <c:pt idx="61">
                  <c:v>1023.5799999999999</c:v>
                </c:pt>
                <c:pt idx="62">
                  <c:v>1003.5799999999999</c:v>
                </c:pt>
                <c:pt idx="63">
                  <c:v>1316.08</c:v>
                </c:pt>
                <c:pt idx="64">
                  <c:v>1316.08</c:v>
                </c:pt>
                <c:pt idx="65">
                  <c:v>1151.08</c:v>
                </c:pt>
                <c:pt idx="66">
                  <c:v>1141.08</c:v>
                </c:pt>
                <c:pt idx="67">
                  <c:v>1131.08</c:v>
                </c:pt>
                <c:pt idx="68">
                  <c:v>1306.08</c:v>
                </c:pt>
                <c:pt idx="69">
                  <c:v>1181.08</c:v>
                </c:pt>
                <c:pt idx="70">
                  <c:v>1526.08</c:v>
                </c:pt>
                <c:pt idx="71">
                  <c:v>1651.08</c:v>
                </c:pt>
                <c:pt idx="72">
                  <c:v>1466.08</c:v>
                </c:pt>
                <c:pt idx="73">
                  <c:v>1456.08</c:v>
                </c:pt>
                <c:pt idx="74">
                  <c:v>1446.08</c:v>
                </c:pt>
                <c:pt idx="75">
                  <c:v>1026.08</c:v>
                </c:pt>
                <c:pt idx="76">
                  <c:v>836.07999999999993</c:v>
                </c:pt>
                <c:pt idx="77">
                  <c:v>836.07999999999993</c:v>
                </c:pt>
                <c:pt idx="78">
                  <c:v>836.07999999999993</c:v>
                </c:pt>
                <c:pt idx="79">
                  <c:v>436.07999999999993</c:v>
                </c:pt>
                <c:pt idx="80">
                  <c:v>436.07999999999993</c:v>
                </c:pt>
                <c:pt idx="81">
                  <c:v>436.07999999999993</c:v>
                </c:pt>
                <c:pt idx="82">
                  <c:v>436.07999999999993</c:v>
                </c:pt>
                <c:pt idx="83">
                  <c:v>436.07999999999993</c:v>
                </c:pt>
                <c:pt idx="84">
                  <c:v>436.07999999999993</c:v>
                </c:pt>
                <c:pt idx="85">
                  <c:v>436.07999999999993</c:v>
                </c:pt>
                <c:pt idx="86">
                  <c:v>348.86999999999995</c:v>
                </c:pt>
                <c:pt idx="87">
                  <c:v>348.86999999999995</c:v>
                </c:pt>
                <c:pt idx="88">
                  <c:v>348.86999999999995</c:v>
                </c:pt>
                <c:pt idx="89">
                  <c:v>348.86999999999995</c:v>
                </c:pt>
                <c:pt idx="90">
                  <c:v>348.86999999999995</c:v>
                </c:pt>
                <c:pt idx="91">
                  <c:v>348.86999999999995</c:v>
                </c:pt>
                <c:pt idx="92">
                  <c:v>348.86999999999995</c:v>
                </c:pt>
                <c:pt idx="93">
                  <c:v>279.09999999999997</c:v>
                </c:pt>
                <c:pt idx="94">
                  <c:v>279.09999999999997</c:v>
                </c:pt>
                <c:pt idx="95">
                  <c:v>269.09999999999997</c:v>
                </c:pt>
                <c:pt idx="96">
                  <c:v>676.59999999999991</c:v>
                </c:pt>
                <c:pt idx="97">
                  <c:v>426.59999999999991</c:v>
                </c:pt>
                <c:pt idx="98">
                  <c:v>651.59999999999991</c:v>
                </c:pt>
                <c:pt idx="99">
                  <c:v>651.59999999999991</c:v>
                </c:pt>
                <c:pt idx="100">
                  <c:v>251.59999999999991</c:v>
                </c:pt>
                <c:pt idx="101">
                  <c:v>241.59999999999991</c:v>
                </c:pt>
                <c:pt idx="102">
                  <c:v>231.59999999999991</c:v>
                </c:pt>
                <c:pt idx="103">
                  <c:v>646.59999999999991</c:v>
                </c:pt>
                <c:pt idx="104">
                  <c:v>731.59999999999991</c:v>
                </c:pt>
                <c:pt idx="105">
                  <c:v>961.59999999999991</c:v>
                </c:pt>
                <c:pt idx="106">
                  <c:v>699.09999999999991</c:v>
                </c:pt>
                <c:pt idx="107">
                  <c:v>299.09999999999991</c:v>
                </c:pt>
                <c:pt idx="108">
                  <c:v>289.09999999999991</c:v>
                </c:pt>
                <c:pt idx="109">
                  <c:v>279.09999999999991</c:v>
                </c:pt>
                <c:pt idx="110">
                  <c:v>584.09999999999991</c:v>
                </c:pt>
                <c:pt idx="111">
                  <c:v>454.09999999999991</c:v>
                </c:pt>
                <c:pt idx="112">
                  <c:v>604.09999999999991</c:v>
                </c:pt>
                <c:pt idx="113">
                  <c:v>979.09999999999991</c:v>
                </c:pt>
                <c:pt idx="114">
                  <c:v>864.09999999999991</c:v>
                </c:pt>
                <c:pt idx="115">
                  <c:v>854.09999999999991</c:v>
                </c:pt>
                <c:pt idx="116">
                  <c:v>844.09999999999991</c:v>
                </c:pt>
                <c:pt idx="117">
                  <c:v>934.09999999999991</c:v>
                </c:pt>
                <c:pt idx="118">
                  <c:v>854.09999999999991</c:v>
                </c:pt>
                <c:pt idx="119">
                  <c:v>894.09999999999991</c:v>
                </c:pt>
                <c:pt idx="120">
                  <c:v>1099.0999999999999</c:v>
                </c:pt>
                <c:pt idx="121">
                  <c:v>699.09999999999991</c:v>
                </c:pt>
                <c:pt idx="122">
                  <c:v>689.09999999999991</c:v>
                </c:pt>
                <c:pt idx="123">
                  <c:v>679.09999999999991</c:v>
                </c:pt>
                <c:pt idx="124">
                  <c:v>679.09999999999991</c:v>
                </c:pt>
                <c:pt idx="125">
                  <c:v>769.09999999999991</c:v>
                </c:pt>
                <c:pt idx="126">
                  <c:v>1029.0999999999999</c:v>
                </c:pt>
                <c:pt idx="127">
                  <c:v>1354.1</c:v>
                </c:pt>
                <c:pt idx="128">
                  <c:v>1281.5999999999999</c:v>
                </c:pt>
                <c:pt idx="129">
                  <c:v>1271.5999999999999</c:v>
                </c:pt>
                <c:pt idx="130">
                  <c:v>1261.5999999999999</c:v>
                </c:pt>
                <c:pt idx="131">
                  <c:v>1324.1</c:v>
                </c:pt>
                <c:pt idx="132">
                  <c:v>1481.6</c:v>
                </c:pt>
                <c:pt idx="133">
                  <c:v>1756.6</c:v>
                </c:pt>
                <c:pt idx="134">
                  <c:v>1984.1</c:v>
                </c:pt>
                <c:pt idx="135">
                  <c:v>1849.1</c:v>
                </c:pt>
                <c:pt idx="136">
                  <c:v>1839.1</c:v>
                </c:pt>
                <c:pt idx="137">
                  <c:v>1229.0999999999999</c:v>
                </c:pt>
                <c:pt idx="138">
                  <c:v>1364.1</c:v>
                </c:pt>
                <c:pt idx="139">
                  <c:v>1431.6</c:v>
                </c:pt>
                <c:pt idx="140">
                  <c:v>1686.6</c:v>
                </c:pt>
                <c:pt idx="141">
                  <c:v>1786.6</c:v>
                </c:pt>
                <c:pt idx="142">
                  <c:v>1769.1</c:v>
                </c:pt>
                <c:pt idx="143">
                  <c:v>1759.1</c:v>
                </c:pt>
                <c:pt idx="144">
                  <c:v>1749.1</c:v>
                </c:pt>
                <c:pt idx="145">
                  <c:v>1799.1</c:v>
                </c:pt>
                <c:pt idx="146">
                  <c:v>1774.1</c:v>
                </c:pt>
                <c:pt idx="147">
                  <c:v>1774.1</c:v>
                </c:pt>
                <c:pt idx="148">
                  <c:v>1994.1</c:v>
                </c:pt>
                <c:pt idx="149">
                  <c:v>1884.1</c:v>
                </c:pt>
                <c:pt idx="150">
                  <c:v>1874.1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2954416"/>
        <c:axId val="532954808"/>
      </c:lineChart>
      <c:dateAx>
        <c:axId val="532954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data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954808"/>
        <c:crosses val="autoZero"/>
        <c:auto val="1"/>
        <c:lblOffset val="100"/>
        <c:baseTimeUnit val="days"/>
      </c:dateAx>
      <c:valAx>
        <c:axId val="532954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</a:t>
                </a:r>
                <a:r>
                  <a:rPr lang="pl-PL" baseline="0"/>
                  <a:t> pieniędzy (zł)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954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41562</xdr:colOff>
      <xdr:row>0</xdr:row>
      <xdr:rowOff>59314</xdr:rowOff>
    </xdr:from>
    <xdr:to>
      <xdr:col>44</xdr:col>
      <xdr:colOff>335972</xdr:colOff>
      <xdr:row>25</xdr:row>
      <xdr:rowOff>121227</xdr:rowOff>
    </xdr:to>
    <xdr:graphicFrame macro="">
      <xdr:nvGraphicFramePr>
        <xdr:cNvPr id="5" name="Wykres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rykala" refreshedDate="45772.736945949073" createdVersion="5" refreshedVersion="5" minRefreshableVersion="3" recordCount="235">
  <cacheSource type="worksheet">
    <worksheetSource ref="A1:K236" sheet="6_1, 6_2, 6_3"/>
  </cacheSource>
  <cacheFields count="11">
    <cacheField name="Imię kursanta" numFmtId="0">
      <sharedItems count="17">
        <s v="Bartek"/>
        <s v="Wiktor"/>
        <s v="Zuzanna"/>
        <s v="Jan"/>
        <s v="Agnieszka"/>
        <s v="Katarzyna"/>
        <s v="Zbigniew"/>
        <s v="Julita"/>
        <s v="Ewa"/>
        <s v="Maciej"/>
        <s v="Zdzisław"/>
        <s v="Piotrek"/>
        <s v="Andrzej"/>
        <s v="Marcin"/>
        <s v="Patrycja"/>
        <s v="Anna"/>
        <s v="Ola"/>
      </sharedItems>
    </cacheField>
    <cacheField name="Przedmiot" numFmtId="0">
      <sharedItems/>
    </cacheField>
    <cacheField name="Data" numFmtId="14">
      <sharedItems containsSemiMixedTypes="0" containsNonDate="0" containsDate="1" containsString="0" minDate="2025-10-01T00:00:00" maxDate="2026-02-28T00:00:00"/>
    </cacheField>
    <cacheField name="Godzina rozpoczęcia" numFmtId="20">
      <sharedItems containsSemiMixedTypes="0" containsNonDate="0" containsDate="1" containsString="0" minDate="1899-12-30T09:00:00" maxDate="1899-12-30T18:00:00"/>
    </cacheField>
    <cacheField name="Godzina zakończenia" numFmtId="20">
      <sharedItems containsSemiMixedTypes="0" containsNonDate="0" containsDate="1" containsString="0" minDate="1899-12-30T10:00:00" maxDate="1899-12-30T19:00:00"/>
    </cacheField>
    <cacheField name="Stawka za godzinę" numFmtId="0">
      <sharedItems containsSemiMixedTypes="0" containsString="0" containsNumber="1" containsInteger="1" minValue="40" maxValue="60"/>
    </cacheField>
    <cacheField name="czas" numFmtId="20">
      <sharedItems containsSemiMixedTypes="0" containsNonDate="0" containsDate="1" containsString="0" minDate="1899-12-30T01:00:00" maxDate="1899-12-30T02:00:00"/>
    </cacheField>
    <cacheField name="godziny" numFmtId="0">
      <sharedItems containsSemiMixedTypes="0" containsString="0" containsNumber="1" containsInteger="1" minValue="1" maxValue="2"/>
    </cacheField>
    <cacheField name="minuty" numFmtId="0">
      <sharedItems containsSemiMixedTypes="0" containsString="0" containsNumber="1" containsInteger="1" minValue="0" maxValue="45"/>
    </cacheField>
    <cacheField name="ilość godzin" numFmtId="0">
      <sharedItems containsSemiMixedTypes="0" containsString="0" containsNumber="1" minValue="1" maxValue="2"/>
    </cacheField>
    <cacheField name="cena" numFmtId="0">
      <sharedItems containsSemiMixedTypes="0" containsString="0" containsNumber="1" minValue="40" maxValue="12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rykala" refreshedDate="45772.755935532405" createdVersion="5" refreshedVersion="5" minRefreshableVersion="3" recordCount="235">
  <cacheSource type="worksheet">
    <worksheetSource ref="A1:J236" sheet="6_4"/>
  </cacheSource>
  <cacheFields count="10">
    <cacheField name="Imię kursanta" numFmtId="0">
      <sharedItems/>
    </cacheField>
    <cacheField name="Przedmiot" numFmtId="0">
      <sharedItems/>
    </cacheField>
    <cacheField name="Data" numFmtId="14">
      <sharedItems containsSemiMixedTypes="0" containsNonDate="0" containsDate="1" containsString="0" minDate="2025-10-01T00:00:00" maxDate="2026-02-28T00:00:00"/>
    </cacheField>
    <cacheField name="Godzina rozpoczęcia" numFmtId="20">
      <sharedItems containsSemiMixedTypes="0" containsNonDate="0" containsDate="1" containsString="0" minDate="1899-12-30T09:00:00" maxDate="1899-12-30T18:00:00"/>
    </cacheField>
    <cacheField name="Godzina zakończenia" numFmtId="20">
      <sharedItems containsSemiMixedTypes="0" containsNonDate="0" containsDate="1" containsString="0" minDate="1899-12-30T10:00:00" maxDate="1899-12-30T19:00:00"/>
    </cacheField>
    <cacheField name="Stawka za godzinę" numFmtId="0">
      <sharedItems containsSemiMixedTypes="0" containsString="0" containsNumber="1" containsInteger="1" minValue="40" maxValue="60"/>
    </cacheField>
    <cacheField name="im" numFmtId="0">
      <sharedItems/>
    </cacheField>
    <cacheField name="przed" numFmtId="0">
      <sharedItems/>
    </cacheField>
    <cacheField name="godziny" numFmtId="0">
      <sharedItems containsSemiMixedTypes="0" containsString="0" containsNumber="1" containsInteger="1" minValue="1" maxValue="29"/>
    </cacheField>
    <cacheField name="nick" numFmtId="0">
      <sharedItems count="22">
        <s v="BARINF20"/>
        <s v="WIKMAT29"/>
        <s v="ZUZMAT19"/>
        <s v="JANFIZ24"/>
        <s v="AGNMAT16"/>
        <s v="KATINF24"/>
        <s v="ZBIFIZ16"/>
        <s v="ZUZINF19"/>
        <s v="JULINF18"/>
        <s v="EWAMAT14"/>
        <s v="MACFIZ22"/>
        <s v="ZDZMAT18"/>
        <s v="ZBIINF16"/>
        <s v="AGNINF16"/>
        <s v="ZDZFIZ18"/>
        <s v="JULFIZ18"/>
        <s v="PIOFIZ1"/>
        <s v="ANDINF1"/>
        <s v="MARMAT1"/>
        <s v="PATINF1"/>
        <s v="ANNINF10"/>
        <s v="OLAINF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mrykala" refreshedDate="45772.761445254633" createdVersion="5" refreshedVersion="5" minRefreshableVersion="3" recordCount="235">
  <cacheSource type="worksheet">
    <worksheetSource ref="A1:K236" sheet="6_5, 6_6"/>
  </cacheSource>
  <cacheFields count="11">
    <cacheField name="Imię kursanta" numFmtId="0">
      <sharedItems/>
    </cacheField>
    <cacheField name="Przedmiot" numFmtId="0">
      <sharedItems/>
    </cacheField>
    <cacheField name="Data" numFmtId="14">
      <sharedItems containsSemiMixedTypes="0" containsNonDate="0" containsDate="1" containsString="0" minDate="2025-10-01T00:00:00" maxDate="2026-02-28T00:00:00" count="75">
        <d v="2025-10-01T00:00:00"/>
        <d v="2025-10-02T00:00:00"/>
        <d v="2025-10-06T00:00:00"/>
        <d v="2025-10-07T00:00:00"/>
        <d v="2025-10-08T00:00:00"/>
        <d v="2025-10-10T00:00:00"/>
        <d v="2025-10-13T00:00:00"/>
        <d v="2025-10-14T00:00:00"/>
        <d v="2025-10-15T00:00:00"/>
        <d v="2025-10-20T00:00:00"/>
        <d v="2025-10-21T00:00:00"/>
        <d v="2025-10-22T00:00:00"/>
        <d v="2025-10-23T00:00:00"/>
        <d v="2025-10-24T00:00:00"/>
        <d v="2025-10-31T00:00:00"/>
        <d v="2025-11-03T00:00:00"/>
        <d v="2025-11-05T00:00:00"/>
        <d v="2025-11-06T00:00:00"/>
        <d v="2025-11-07T00:00:00"/>
        <d v="2025-11-10T00:00:00"/>
        <d v="2025-11-11T00:00:00"/>
        <d v="2025-11-12T00:00:00"/>
        <d v="2025-11-13T00:00:00"/>
        <d v="2025-11-14T00:00:00"/>
        <d v="2025-11-17T00:00:00"/>
        <d v="2025-11-18T00:00:00"/>
        <d v="2025-11-19T00:00:00"/>
        <d v="2025-11-20T00:00:00"/>
        <d v="2025-11-24T00:00:00"/>
        <d v="2025-11-25T00:00:00"/>
        <d v="2025-11-26T00:00:00"/>
        <d v="2025-11-28T00:00:00"/>
        <d v="2025-12-02T00:00:00"/>
        <d v="2025-12-03T00:00:00"/>
        <d v="2025-12-05T00:00:00"/>
        <d v="2025-12-08T00:00:00"/>
        <d v="2025-12-09T00:00:00"/>
        <d v="2025-12-10T00:00:00"/>
        <d v="2025-12-11T00:00:00"/>
        <d v="2025-12-12T00:00:00"/>
        <d v="2025-12-15T00:00:00"/>
        <d v="2025-12-16T00:00:00"/>
        <d v="2026-01-05T00:00:00"/>
        <d v="2026-01-07T00:00:00"/>
        <d v="2026-01-12T00:00:00"/>
        <d v="2026-01-13T00:00:00"/>
        <d v="2026-01-14T00:00:00"/>
        <d v="2026-01-15T00:00:00"/>
        <d v="2026-01-19T00:00:00"/>
        <d v="2026-01-20T00:00:00"/>
        <d v="2026-01-21T00:00:00"/>
        <d v="2026-01-22T00:00:00"/>
        <d v="2026-01-23T00:00:00"/>
        <d v="2026-01-26T00:00:00"/>
        <d v="2026-01-27T00:00:00"/>
        <d v="2026-01-28T00:00:00"/>
        <d v="2026-01-29T00:00:00"/>
        <d v="2026-02-03T00:00:00"/>
        <d v="2026-02-04T00:00:00"/>
        <d v="2026-02-05T00:00:00"/>
        <d v="2026-02-06T00:00:00"/>
        <d v="2026-02-09T00:00:00"/>
        <d v="2026-02-10T00:00:00"/>
        <d v="2026-02-11T00:00:00"/>
        <d v="2026-02-12T00:00:00"/>
        <d v="2026-02-13T00:00:00"/>
        <d v="2026-02-16T00:00:00"/>
        <d v="2026-02-17T00:00:00"/>
        <d v="2026-02-18T00:00:00"/>
        <d v="2026-02-19T00:00:00"/>
        <d v="2026-02-20T00:00:00"/>
        <d v="2026-02-23T00:00:00"/>
        <d v="2026-02-24T00:00:00"/>
        <d v="2026-02-26T00:00:00"/>
        <d v="2026-02-27T00:00:00"/>
      </sharedItems>
    </cacheField>
    <cacheField name="Godzina rozpoczęcia" numFmtId="20">
      <sharedItems containsSemiMixedTypes="0" containsNonDate="0" containsDate="1" containsString="0" minDate="1899-12-30T09:00:00" maxDate="1899-12-30T18:00:00"/>
    </cacheField>
    <cacheField name="Godzina zakończenia" numFmtId="20">
      <sharedItems containsSemiMixedTypes="0" containsNonDate="0" containsDate="1" containsString="0" minDate="1899-12-30T10:00:00" maxDate="1899-12-30T19:00:00"/>
    </cacheField>
    <cacheField name="Stawka za godzinę" numFmtId="0">
      <sharedItems containsSemiMixedTypes="0" containsString="0" containsNumber="1" containsInteger="1" minValue="40" maxValue="60"/>
    </cacheField>
    <cacheField name="czas" numFmtId="20">
      <sharedItems containsSemiMixedTypes="0" containsNonDate="0" containsDate="1" containsString="0" minDate="1899-12-30T01:00:00" maxDate="1899-12-30T02:00:00"/>
    </cacheField>
    <cacheField name="godziny" numFmtId="0">
      <sharedItems containsSemiMixedTypes="0" containsString="0" containsNumber="1" containsInteger="1" minValue="1" maxValue="2"/>
    </cacheField>
    <cacheField name="minuty" numFmtId="0">
      <sharedItems containsSemiMixedTypes="0" containsString="0" containsNumber="1" containsInteger="1" minValue="0" maxValue="45"/>
    </cacheField>
    <cacheField name="ilość godzin" numFmtId="0">
      <sharedItems containsSemiMixedTypes="0" containsString="0" containsNumber="1" minValue="1" maxValue="2"/>
    </cacheField>
    <cacheField name="cena" numFmtId="0">
      <sharedItems containsSemiMixedTypes="0" containsString="0" containsNumber="1" minValue="40" maxValue="12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35">
  <r>
    <x v="0"/>
    <s v="Informatyka"/>
    <d v="2025-10-01T00:00:00"/>
    <d v="1899-12-30T09:00:00"/>
    <d v="1899-12-30T10:00:00"/>
    <n v="60"/>
    <d v="1899-12-30T01:00:00"/>
    <n v="1"/>
    <n v="0"/>
    <n v="1"/>
    <n v="60"/>
  </r>
  <r>
    <x v="1"/>
    <s v="Matematyka"/>
    <d v="2025-10-02T00:00:00"/>
    <d v="1899-12-30T09:00:00"/>
    <d v="1899-12-30T10:45:00"/>
    <n v="50"/>
    <d v="1899-12-30T01:45:00"/>
    <n v="1"/>
    <n v="45"/>
    <n v="1.75"/>
    <n v="87.5"/>
  </r>
  <r>
    <x v="2"/>
    <s v="Matematyka"/>
    <d v="2025-10-02T00:00:00"/>
    <d v="1899-12-30T11:15:00"/>
    <d v="1899-12-30T13:15:00"/>
    <n v="50"/>
    <d v="1899-12-30T02:00:00"/>
    <n v="2"/>
    <n v="0"/>
    <n v="2"/>
    <n v="100"/>
  </r>
  <r>
    <x v="3"/>
    <s v="Fizyka"/>
    <d v="2025-10-06T00:00:00"/>
    <d v="1899-12-30T09:00:00"/>
    <d v="1899-12-30T11:00:00"/>
    <n v="40"/>
    <d v="1899-12-30T02:00:00"/>
    <n v="2"/>
    <n v="0"/>
    <n v="2"/>
    <n v="80"/>
  </r>
  <r>
    <x v="1"/>
    <s v="Matematyka"/>
    <d v="2025-10-06T00:00:00"/>
    <d v="1899-12-30T11:30:00"/>
    <d v="1899-12-30T12:30:00"/>
    <n v="50"/>
    <d v="1899-12-30T01:00:00"/>
    <n v="1"/>
    <n v="0"/>
    <n v="1"/>
    <n v="50"/>
  </r>
  <r>
    <x v="4"/>
    <s v="Matematyka"/>
    <d v="2025-10-07T00:00:00"/>
    <d v="1899-12-30T09:00:00"/>
    <d v="1899-12-30T10:15:00"/>
    <n v="50"/>
    <d v="1899-12-30T01:15:00"/>
    <n v="1"/>
    <n v="15"/>
    <n v="1.25"/>
    <n v="62.5"/>
  </r>
  <r>
    <x v="5"/>
    <s v="Informatyka"/>
    <d v="2025-10-07T00:00:00"/>
    <d v="1899-12-30T11:00:00"/>
    <d v="1899-12-30T12:45:00"/>
    <n v="60"/>
    <d v="1899-12-30T01:45:00"/>
    <n v="1"/>
    <n v="45"/>
    <n v="1.75"/>
    <n v="105"/>
  </r>
  <r>
    <x v="6"/>
    <s v="Fizyka"/>
    <d v="2025-10-07T00:00:00"/>
    <d v="1899-12-30T13:30:00"/>
    <d v="1899-12-30T14:45:00"/>
    <n v="40"/>
    <d v="1899-12-30T01:15:00"/>
    <n v="1"/>
    <n v="15"/>
    <n v="1.25"/>
    <n v="50"/>
  </r>
  <r>
    <x v="5"/>
    <s v="Informatyka"/>
    <d v="2025-10-08T00:00:00"/>
    <d v="1899-12-30T09:00:00"/>
    <d v="1899-12-30T10:00:00"/>
    <n v="60"/>
    <d v="1899-12-30T01:00:00"/>
    <n v="1"/>
    <n v="0"/>
    <n v="1"/>
    <n v="60"/>
  </r>
  <r>
    <x v="3"/>
    <s v="Fizyka"/>
    <d v="2025-10-08T00:00:00"/>
    <d v="1899-12-30T10:45:00"/>
    <d v="1899-12-30T12:15:00"/>
    <n v="40"/>
    <d v="1899-12-30T01:30:00"/>
    <n v="1"/>
    <n v="30"/>
    <n v="1.5"/>
    <n v="60"/>
  </r>
  <r>
    <x v="3"/>
    <s v="Fizyka"/>
    <d v="2025-10-08T00:00:00"/>
    <d v="1899-12-30T12:30:00"/>
    <d v="1899-12-30T14:15:00"/>
    <n v="40"/>
    <d v="1899-12-30T01:45:00"/>
    <n v="1"/>
    <n v="45"/>
    <n v="1.75"/>
    <n v="70"/>
  </r>
  <r>
    <x v="1"/>
    <s v="Matematyka"/>
    <d v="2025-10-10T00:00:00"/>
    <d v="1899-12-30T09:00:00"/>
    <d v="1899-12-30T10:00:00"/>
    <n v="50"/>
    <d v="1899-12-30T01:00:00"/>
    <n v="1"/>
    <n v="0"/>
    <n v="1"/>
    <n v="50"/>
  </r>
  <r>
    <x v="0"/>
    <s v="Informatyka"/>
    <d v="2025-10-10T00:00:00"/>
    <d v="1899-12-30T10:30:00"/>
    <d v="1899-12-30T12:00:00"/>
    <n v="60"/>
    <d v="1899-12-30T01:30:00"/>
    <n v="1"/>
    <n v="30"/>
    <n v="1.5"/>
    <n v="90"/>
  </r>
  <r>
    <x v="5"/>
    <s v="Informatyka"/>
    <d v="2025-10-10T00:00:00"/>
    <d v="1899-12-30T12:45:00"/>
    <d v="1899-12-30T13:45:00"/>
    <n v="60"/>
    <d v="1899-12-30T01:00:00"/>
    <n v="1"/>
    <n v="0"/>
    <n v="1"/>
    <n v="60"/>
  </r>
  <r>
    <x v="0"/>
    <s v="Informatyka"/>
    <d v="2025-10-10T00:00:00"/>
    <d v="1899-12-30T14:15:00"/>
    <d v="1899-12-30T15:45:00"/>
    <n v="60"/>
    <d v="1899-12-30T01:30:00"/>
    <n v="1"/>
    <n v="30"/>
    <n v="1.5"/>
    <n v="90"/>
  </r>
  <r>
    <x v="2"/>
    <s v="Informatyka"/>
    <d v="2025-10-13T00:00:00"/>
    <d v="1899-12-30T09:30:00"/>
    <d v="1899-12-30T11:00:00"/>
    <n v="60"/>
    <d v="1899-12-30T01:30:00"/>
    <n v="1"/>
    <n v="30"/>
    <n v="1.5"/>
    <n v="90"/>
  </r>
  <r>
    <x v="3"/>
    <s v="Fizyka"/>
    <d v="2025-10-13T00:00:00"/>
    <d v="1899-12-30T11:15:00"/>
    <d v="1899-12-30T12:30:00"/>
    <n v="40"/>
    <d v="1899-12-30T01:15:00"/>
    <n v="1"/>
    <n v="15"/>
    <n v="1.25"/>
    <n v="50"/>
  </r>
  <r>
    <x v="1"/>
    <s v="Matematyka"/>
    <d v="2025-10-13T00:00:00"/>
    <d v="1899-12-30T12:45:00"/>
    <d v="1899-12-30T14:45:00"/>
    <n v="50"/>
    <d v="1899-12-30T02:00:00"/>
    <n v="2"/>
    <n v="0"/>
    <n v="2"/>
    <n v="100"/>
  </r>
  <r>
    <x v="3"/>
    <s v="Fizyka"/>
    <d v="2025-10-13T00:00:00"/>
    <d v="1899-12-30T15:00:00"/>
    <d v="1899-12-30T17:00:00"/>
    <n v="40"/>
    <d v="1899-12-30T02:00:00"/>
    <n v="2"/>
    <n v="0"/>
    <n v="2"/>
    <n v="80"/>
  </r>
  <r>
    <x v="7"/>
    <s v="Informatyka"/>
    <d v="2025-10-13T00:00:00"/>
    <d v="1899-12-30T17:00:00"/>
    <d v="1899-12-30T18:15:00"/>
    <n v="60"/>
    <d v="1899-12-30T01:15:00"/>
    <n v="1"/>
    <n v="15"/>
    <n v="1.25"/>
    <n v="75"/>
  </r>
  <r>
    <x v="8"/>
    <s v="Matematyka"/>
    <d v="2025-10-14T00:00:00"/>
    <d v="1899-12-30T09:00:00"/>
    <d v="1899-12-30T10:15:00"/>
    <n v="50"/>
    <d v="1899-12-30T01:15:00"/>
    <n v="1"/>
    <n v="15"/>
    <n v="1.25"/>
    <n v="62.5"/>
  </r>
  <r>
    <x v="9"/>
    <s v="Fizyka"/>
    <d v="2025-10-14T00:00:00"/>
    <d v="1899-12-30T10:30:00"/>
    <d v="1899-12-30T11:30:00"/>
    <n v="40"/>
    <d v="1899-12-30T01:00:00"/>
    <n v="1"/>
    <n v="0"/>
    <n v="1"/>
    <n v="40"/>
  </r>
  <r>
    <x v="9"/>
    <s v="Fizyka"/>
    <d v="2025-10-14T00:00:00"/>
    <d v="1899-12-30T11:30:00"/>
    <d v="1899-12-30T12:45:00"/>
    <n v="40"/>
    <d v="1899-12-30T01:15:00"/>
    <n v="1"/>
    <n v="15"/>
    <n v="1.25"/>
    <n v="50"/>
  </r>
  <r>
    <x v="1"/>
    <s v="Matematyka"/>
    <d v="2025-10-14T00:00:00"/>
    <d v="1899-12-30T12:45:00"/>
    <d v="1899-12-30T14:15:00"/>
    <n v="50"/>
    <d v="1899-12-30T01:30:00"/>
    <n v="1"/>
    <n v="30"/>
    <n v="1.5"/>
    <n v="75"/>
  </r>
  <r>
    <x v="10"/>
    <s v="Matematyka"/>
    <d v="2025-10-14T00:00:00"/>
    <d v="1899-12-30T14:30:00"/>
    <d v="1899-12-30T15:30:00"/>
    <n v="50"/>
    <d v="1899-12-30T01:00:00"/>
    <n v="1"/>
    <n v="0"/>
    <n v="1"/>
    <n v="50"/>
  </r>
  <r>
    <x v="8"/>
    <s v="Matematyka"/>
    <d v="2025-10-15T00:00:00"/>
    <d v="1899-12-30T09:00:00"/>
    <d v="1899-12-30T10:15:00"/>
    <n v="50"/>
    <d v="1899-12-30T01:15:00"/>
    <n v="1"/>
    <n v="15"/>
    <n v="1.25"/>
    <n v="62.5"/>
  </r>
  <r>
    <x v="5"/>
    <s v="Informatyka"/>
    <d v="2025-10-15T00:00:00"/>
    <d v="1899-12-30T10:15:00"/>
    <d v="1899-12-30T11:30:00"/>
    <n v="60"/>
    <d v="1899-12-30T01:15:00"/>
    <n v="1"/>
    <n v="15"/>
    <n v="1.25"/>
    <n v="75"/>
  </r>
  <r>
    <x v="6"/>
    <s v="Informatyka"/>
    <d v="2025-10-15T00:00:00"/>
    <d v="1899-12-30T12:15:00"/>
    <d v="1899-12-30T14:00:00"/>
    <n v="60"/>
    <d v="1899-12-30T01:45:00"/>
    <n v="1"/>
    <n v="45"/>
    <n v="1.75"/>
    <n v="105"/>
  </r>
  <r>
    <x v="1"/>
    <s v="Matematyka"/>
    <d v="2025-10-20T00:00:00"/>
    <d v="1899-12-30T09:00:00"/>
    <d v="1899-12-30T10:30:00"/>
    <n v="50"/>
    <d v="1899-12-30T01:30:00"/>
    <n v="1"/>
    <n v="30"/>
    <n v="1.5"/>
    <n v="75"/>
  </r>
  <r>
    <x v="10"/>
    <s v="Matematyka"/>
    <d v="2025-10-20T00:00:00"/>
    <d v="1899-12-30T11:00:00"/>
    <d v="1899-12-30T13:00:00"/>
    <n v="50"/>
    <d v="1899-12-30T02:00:00"/>
    <n v="2"/>
    <n v="0"/>
    <n v="2"/>
    <n v="100"/>
  </r>
  <r>
    <x v="7"/>
    <s v="Informatyka"/>
    <d v="2025-10-20T00:00:00"/>
    <d v="1899-12-30T14:00:00"/>
    <d v="1899-12-30T15:00:00"/>
    <n v="60"/>
    <d v="1899-12-30T01:00:00"/>
    <n v="1"/>
    <n v="0"/>
    <n v="1"/>
    <n v="60"/>
  </r>
  <r>
    <x v="3"/>
    <s v="Fizyka"/>
    <d v="2025-10-20T00:00:00"/>
    <d v="1899-12-30T15:15:00"/>
    <d v="1899-12-30T16:45:00"/>
    <n v="40"/>
    <d v="1899-12-30T01:30:00"/>
    <n v="1"/>
    <n v="30"/>
    <n v="1.5"/>
    <n v="60"/>
  </r>
  <r>
    <x v="2"/>
    <s v="Matematyka"/>
    <d v="2025-10-21T00:00:00"/>
    <d v="1899-12-30T09:00:00"/>
    <d v="1899-12-30T11:00:00"/>
    <n v="50"/>
    <d v="1899-12-30T02:00:00"/>
    <n v="2"/>
    <n v="0"/>
    <n v="2"/>
    <n v="100"/>
  </r>
  <r>
    <x v="2"/>
    <s v="Informatyka"/>
    <d v="2025-10-21T00:00:00"/>
    <d v="1899-12-30T11:30:00"/>
    <d v="1899-12-30T13:15:00"/>
    <n v="60"/>
    <d v="1899-12-30T01:45:00"/>
    <n v="1"/>
    <n v="45"/>
    <n v="1.75"/>
    <n v="105"/>
  </r>
  <r>
    <x v="10"/>
    <s v="Matematyka"/>
    <d v="2025-10-22T00:00:00"/>
    <d v="1899-12-30T09:00:00"/>
    <d v="1899-12-30T10:15:00"/>
    <n v="50"/>
    <d v="1899-12-30T01:15:00"/>
    <n v="1"/>
    <n v="15"/>
    <n v="1.25"/>
    <n v="62.5"/>
  </r>
  <r>
    <x v="4"/>
    <s v="Informatyka"/>
    <d v="2025-10-22T00:00:00"/>
    <d v="1899-12-30T10:45:00"/>
    <d v="1899-12-30T11:45:00"/>
    <n v="60"/>
    <d v="1899-12-30T01:00:00"/>
    <n v="1"/>
    <n v="0"/>
    <n v="1"/>
    <n v="60"/>
  </r>
  <r>
    <x v="10"/>
    <s v="Fizyka"/>
    <d v="2025-10-23T00:00:00"/>
    <d v="1899-12-30T09:00:00"/>
    <d v="1899-12-30T10:00:00"/>
    <n v="40"/>
    <d v="1899-12-30T01:00:00"/>
    <n v="1"/>
    <n v="0"/>
    <n v="1"/>
    <n v="40"/>
  </r>
  <r>
    <x v="0"/>
    <s v="Informatyka"/>
    <d v="2025-10-24T00:00:00"/>
    <d v="1899-12-30T09:00:00"/>
    <d v="1899-12-30T10:00:00"/>
    <n v="60"/>
    <d v="1899-12-30T01:00:00"/>
    <n v="1"/>
    <n v="0"/>
    <n v="1"/>
    <n v="60"/>
  </r>
  <r>
    <x v="9"/>
    <s v="Fizyka"/>
    <d v="2025-10-24T00:00:00"/>
    <d v="1899-12-30T10:30:00"/>
    <d v="1899-12-30T11:30:00"/>
    <n v="40"/>
    <d v="1899-12-30T01:00:00"/>
    <n v="1"/>
    <n v="0"/>
    <n v="1"/>
    <n v="40"/>
  </r>
  <r>
    <x v="6"/>
    <s v="Informatyka"/>
    <d v="2025-10-31T00:00:00"/>
    <d v="1899-12-30T09:00:00"/>
    <d v="1899-12-30T10:45:00"/>
    <n v="60"/>
    <d v="1899-12-30T01:45:00"/>
    <n v="1"/>
    <n v="45"/>
    <n v="1.75"/>
    <n v="105"/>
  </r>
  <r>
    <x v="5"/>
    <s v="Informatyka"/>
    <d v="2025-10-31T00:00:00"/>
    <d v="1899-12-30T10:45:00"/>
    <d v="1899-12-30T12:15:00"/>
    <n v="60"/>
    <d v="1899-12-30T01:30:00"/>
    <n v="1"/>
    <n v="30"/>
    <n v="1.5"/>
    <n v="90"/>
  </r>
  <r>
    <x v="9"/>
    <s v="Fizyka"/>
    <d v="2025-10-31T00:00:00"/>
    <d v="1899-12-30T12:45:00"/>
    <d v="1899-12-30T14:30:00"/>
    <n v="40"/>
    <d v="1899-12-30T01:45:00"/>
    <n v="1"/>
    <n v="45"/>
    <n v="1.75"/>
    <n v="70"/>
  </r>
  <r>
    <x v="0"/>
    <s v="Informatyka"/>
    <d v="2025-10-31T00:00:00"/>
    <d v="1899-12-30T14:30:00"/>
    <d v="1899-12-30T16:15:00"/>
    <n v="60"/>
    <d v="1899-12-30T01:45:00"/>
    <n v="1"/>
    <n v="45"/>
    <n v="1.75"/>
    <n v="105"/>
  </r>
  <r>
    <x v="2"/>
    <s v="Informatyka"/>
    <d v="2025-11-03T00:00:00"/>
    <d v="1899-12-30T09:00:00"/>
    <d v="1899-12-30T10:30:00"/>
    <n v="60"/>
    <d v="1899-12-30T01:30:00"/>
    <n v="1"/>
    <n v="30"/>
    <n v="1.5"/>
    <n v="90"/>
  </r>
  <r>
    <x v="1"/>
    <s v="Matematyka"/>
    <d v="2025-11-05T00:00:00"/>
    <d v="1899-12-30T09:00:00"/>
    <d v="1899-12-30T10:00:00"/>
    <n v="50"/>
    <d v="1899-12-30T01:00:00"/>
    <n v="1"/>
    <n v="0"/>
    <n v="1"/>
    <n v="50"/>
  </r>
  <r>
    <x v="1"/>
    <s v="Matematyka"/>
    <d v="2025-11-05T00:00:00"/>
    <d v="1899-12-30T10:00:00"/>
    <d v="1899-12-30T12:00:00"/>
    <n v="50"/>
    <d v="1899-12-30T02:00:00"/>
    <n v="2"/>
    <n v="0"/>
    <n v="2"/>
    <n v="100"/>
  </r>
  <r>
    <x v="2"/>
    <s v="Informatyka"/>
    <d v="2025-11-05T00:00:00"/>
    <d v="1899-12-30T12:30:00"/>
    <d v="1899-12-30T14:00:00"/>
    <n v="60"/>
    <d v="1899-12-30T01:30:00"/>
    <n v="1"/>
    <n v="30"/>
    <n v="1.5"/>
    <n v="90"/>
  </r>
  <r>
    <x v="0"/>
    <s v="Informatyka"/>
    <d v="2025-11-06T00:00:00"/>
    <d v="1899-12-30T09:00:00"/>
    <d v="1899-12-30T10:30:00"/>
    <n v="60"/>
    <d v="1899-12-30T01:30:00"/>
    <n v="1"/>
    <n v="30"/>
    <n v="1.5"/>
    <n v="90"/>
  </r>
  <r>
    <x v="8"/>
    <s v="Matematyka"/>
    <d v="2025-11-06T00:00:00"/>
    <d v="1899-12-30T11:00:00"/>
    <d v="1899-12-30T12:45:00"/>
    <n v="50"/>
    <d v="1899-12-30T01:45:00"/>
    <n v="1"/>
    <n v="45"/>
    <n v="1.75"/>
    <n v="87.5"/>
  </r>
  <r>
    <x v="6"/>
    <s v="Fizyka"/>
    <d v="2025-11-06T00:00:00"/>
    <d v="1899-12-30T13:45:00"/>
    <d v="1899-12-30T15:30:00"/>
    <n v="40"/>
    <d v="1899-12-30T01:45:00"/>
    <n v="1"/>
    <n v="45"/>
    <n v="1.75"/>
    <n v="70"/>
  </r>
  <r>
    <x v="4"/>
    <s v="Informatyka"/>
    <d v="2025-11-06T00:00:00"/>
    <d v="1899-12-30T15:30:00"/>
    <d v="1899-12-30T17:00:00"/>
    <n v="60"/>
    <d v="1899-12-30T01:30:00"/>
    <n v="1"/>
    <n v="30"/>
    <n v="1.5"/>
    <n v="90"/>
  </r>
  <r>
    <x v="2"/>
    <s v="Matematyka"/>
    <d v="2025-11-06T00:00:00"/>
    <d v="1899-12-30T17:00:00"/>
    <d v="1899-12-30T18:00:00"/>
    <n v="50"/>
    <d v="1899-12-30T01:00:00"/>
    <n v="1"/>
    <n v="0"/>
    <n v="1"/>
    <n v="50"/>
  </r>
  <r>
    <x v="5"/>
    <s v="Informatyka"/>
    <d v="2025-11-07T00:00:00"/>
    <d v="1899-12-30T09:00:00"/>
    <d v="1899-12-30T10:00:00"/>
    <n v="60"/>
    <d v="1899-12-30T01:00:00"/>
    <n v="1"/>
    <n v="0"/>
    <n v="1"/>
    <n v="60"/>
  </r>
  <r>
    <x v="4"/>
    <s v="Informatyka"/>
    <d v="2025-11-07T00:00:00"/>
    <d v="1899-12-30T10:45:00"/>
    <d v="1899-12-30T12:15:00"/>
    <n v="60"/>
    <d v="1899-12-30T01:30:00"/>
    <n v="1"/>
    <n v="30"/>
    <n v="1.5"/>
    <n v="90"/>
  </r>
  <r>
    <x v="3"/>
    <s v="Fizyka"/>
    <d v="2025-11-10T00:00:00"/>
    <d v="1899-12-30T09:00:00"/>
    <d v="1899-12-30T10:15:00"/>
    <n v="40"/>
    <d v="1899-12-30T01:15:00"/>
    <n v="1"/>
    <n v="15"/>
    <n v="1.25"/>
    <n v="50"/>
  </r>
  <r>
    <x v="3"/>
    <s v="Fizyka"/>
    <d v="2025-11-10T00:00:00"/>
    <d v="1899-12-30T10:15:00"/>
    <d v="1899-12-30T11:30:00"/>
    <n v="40"/>
    <d v="1899-12-30T01:15:00"/>
    <n v="1"/>
    <n v="15"/>
    <n v="1.25"/>
    <n v="50"/>
  </r>
  <r>
    <x v="7"/>
    <s v="Fizyka"/>
    <d v="2025-11-11T00:00:00"/>
    <d v="1899-12-30T09:00:00"/>
    <d v="1899-12-30T10:00:00"/>
    <n v="40"/>
    <d v="1899-12-30T01:00:00"/>
    <n v="1"/>
    <n v="0"/>
    <n v="1"/>
    <n v="40"/>
  </r>
  <r>
    <x v="2"/>
    <s v="Informatyka"/>
    <d v="2025-11-11T00:00:00"/>
    <d v="1899-12-30T10:00:00"/>
    <d v="1899-12-30T11:15:00"/>
    <n v="60"/>
    <d v="1899-12-30T01:15:00"/>
    <n v="1"/>
    <n v="15"/>
    <n v="1.25"/>
    <n v="75"/>
  </r>
  <r>
    <x v="4"/>
    <s v="Informatyka"/>
    <d v="2025-11-11T00:00:00"/>
    <d v="1899-12-30T11:15:00"/>
    <d v="1899-12-30T12:15:00"/>
    <n v="60"/>
    <d v="1899-12-30T01:00:00"/>
    <n v="1"/>
    <n v="0"/>
    <n v="1"/>
    <n v="60"/>
  </r>
  <r>
    <x v="9"/>
    <s v="Fizyka"/>
    <d v="2025-11-12T00:00:00"/>
    <d v="1899-12-30T09:00:00"/>
    <d v="1899-12-30T10:00:00"/>
    <n v="40"/>
    <d v="1899-12-30T01:00:00"/>
    <n v="1"/>
    <n v="0"/>
    <n v="1"/>
    <n v="40"/>
  </r>
  <r>
    <x v="7"/>
    <s v="Informatyka"/>
    <d v="2025-11-12T00:00:00"/>
    <d v="1899-12-30T11:00:00"/>
    <d v="1899-12-30T12:30:00"/>
    <n v="60"/>
    <d v="1899-12-30T01:30:00"/>
    <n v="1"/>
    <n v="30"/>
    <n v="1.5"/>
    <n v="90"/>
  </r>
  <r>
    <x v="0"/>
    <s v="Informatyka"/>
    <d v="2025-11-12T00:00:00"/>
    <d v="1899-12-30T12:45:00"/>
    <d v="1899-12-30T13:45:00"/>
    <n v="60"/>
    <d v="1899-12-30T01:00:00"/>
    <n v="1"/>
    <n v="0"/>
    <n v="1"/>
    <n v="60"/>
  </r>
  <r>
    <x v="4"/>
    <s v="Informatyka"/>
    <d v="2025-11-12T00:00:00"/>
    <d v="1899-12-30T13:45:00"/>
    <d v="1899-12-30T15:00:00"/>
    <n v="60"/>
    <d v="1899-12-30T01:15:00"/>
    <n v="1"/>
    <n v="15"/>
    <n v="1.25"/>
    <n v="75"/>
  </r>
  <r>
    <x v="5"/>
    <s v="Informatyka"/>
    <d v="2025-11-12T00:00:00"/>
    <d v="1899-12-30T15:45:00"/>
    <d v="1899-12-30T17:15:00"/>
    <n v="60"/>
    <d v="1899-12-30T01:30:00"/>
    <n v="1"/>
    <n v="30"/>
    <n v="1.5"/>
    <n v="90"/>
  </r>
  <r>
    <x v="9"/>
    <s v="Fizyka"/>
    <d v="2025-11-13T00:00:00"/>
    <d v="1899-12-30T09:00:00"/>
    <d v="1899-12-30T11:00:00"/>
    <n v="40"/>
    <d v="1899-12-30T02:00:00"/>
    <n v="2"/>
    <n v="0"/>
    <n v="2"/>
    <n v="80"/>
  </r>
  <r>
    <x v="9"/>
    <s v="Fizyka"/>
    <d v="2025-11-13T00:00:00"/>
    <d v="1899-12-30T11:15:00"/>
    <d v="1899-12-30T12:45:00"/>
    <n v="40"/>
    <d v="1899-12-30T01:30:00"/>
    <n v="1"/>
    <n v="30"/>
    <n v="1.5"/>
    <n v="60"/>
  </r>
  <r>
    <x v="4"/>
    <s v="Matematyka"/>
    <d v="2025-11-13T00:00:00"/>
    <d v="1899-12-30T13:30:00"/>
    <d v="1899-12-30T15:15:00"/>
    <n v="50"/>
    <d v="1899-12-30T01:45:00"/>
    <n v="1"/>
    <n v="45"/>
    <n v="1.75"/>
    <n v="87.5"/>
  </r>
  <r>
    <x v="11"/>
    <s v="Fizyka"/>
    <d v="2025-11-13T00:00:00"/>
    <d v="1899-12-30T16:00:00"/>
    <d v="1899-12-30T18:00:00"/>
    <n v="40"/>
    <d v="1899-12-30T02:00:00"/>
    <n v="2"/>
    <n v="0"/>
    <n v="2"/>
    <n v="80"/>
  </r>
  <r>
    <x v="7"/>
    <s v="Fizyka"/>
    <d v="2025-11-14T00:00:00"/>
    <d v="1899-12-30T09:00:00"/>
    <d v="1899-12-30T10:15:00"/>
    <n v="40"/>
    <d v="1899-12-30T01:15:00"/>
    <n v="1"/>
    <n v="15"/>
    <n v="1.25"/>
    <n v="50"/>
  </r>
  <r>
    <x v="1"/>
    <s v="Matematyka"/>
    <d v="2025-11-14T00:00:00"/>
    <d v="1899-12-30T10:30:00"/>
    <d v="1899-12-30T11:45:00"/>
    <n v="50"/>
    <d v="1899-12-30T01:15:00"/>
    <n v="1"/>
    <n v="15"/>
    <n v="1.25"/>
    <n v="62.5"/>
  </r>
  <r>
    <x v="3"/>
    <s v="Fizyka"/>
    <d v="2025-11-14T00:00:00"/>
    <d v="1899-12-30T12:15:00"/>
    <d v="1899-12-30T14:15:00"/>
    <n v="40"/>
    <d v="1899-12-30T02:00:00"/>
    <n v="2"/>
    <n v="0"/>
    <n v="2"/>
    <n v="80"/>
  </r>
  <r>
    <x v="3"/>
    <s v="Fizyka"/>
    <d v="2025-11-17T00:00:00"/>
    <d v="1899-12-30T09:00:00"/>
    <d v="1899-12-30T11:00:00"/>
    <n v="40"/>
    <d v="1899-12-30T02:00:00"/>
    <n v="2"/>
    <n v="0"/>
    <n v="2"/>
    <n v="80"/>
  </r>
  <r>
    <x v="0"/>
    <s v="Informatyka"/>
    <d v="2025-11-17T00:00:00"/>
    <d v="1899-12-30T11:30:00"/>
    <d v="1899-12-30T13:15:00"/>
    <n v="60"/>
    <d v="1899-12-30T01:45:00"/>
    <n v="1"/>
    <n v="45"/>
    <n v="1.75"/>
    <n v="105"/>
  </r>
  <r>
    <x v="0"/>
    <s v="Informatyka"/>
    <d v="2025-11-17T00:00:00"/>
    <d v="1899-12-30T13:30:00"/>
    <d v="1899-12-30T15:00:00"/>
    <n v="60"/>
    <d v="1899-12-30T01:30:00"/>
    <n v="1"/>
    <n v="30"/>
    <n v="1.5"/>
    <n v="90"/>
  </r>
  <r>
    <x v="10"/>
    <s v="Matematyka"/>
    <d v="2025-11-17T00:00:00"/>
    <d v="1899-12-30T16:15:00"/>
    <d v="1899-12-30T18:15:00"/>
    <n v="50"/>
    <d v="1899-12-30T02:00:00"/>
    <n v="2"/>
    <n v="0"/>
    <n v="2"/>
    <n v="100"/>
  </r>
  <r>
    <x v="2"/>
    <s v="Informatyka"/>
    <d v="2025-11-18T00:00:00"/>
    <d v="1899-12-30T09:00:00"/>
    <d v="1899-12-30T10:00:00"/>
    <n v="60"/>
    <d v="1899-12-30T01:00:00"/>
    <n v="1"/>
    <n v="0"/>
    <n v="1"/>
    <n v="60"/>
  </r>
  <r>
    <x v="9"/>
    <s v="Fizyka"/>
    <d v="2025-11-18T00:00:00"/>
    <d v="1899-12-30T10:30:00"/>
    <d v="1899-12-30T11:45:00"/>
    <n v="40"/>
    <d v="1899-12-30T01:15:00"/>
    <n v="1"/>
    <n v="15"/>
    <n v="1.25"/>
    <n v="50"/>
  </r>
  <r>
    <x v="8"/>
    <s v="Matematyka"/>
    <d v="2025-11-19T00:00:00"/>
    <d v="1899-12-30T09:00:00"/>
    <d v="1899-12-30T10:45:00"/>
    <n v="50"/>
    <d v="1899-12-30T01:45:00"/>
    <n v="1"/>
    <n v="45"/>
    <n v="1.75"/>
    <n v="87.5"/>
  </r>
  <r>
    <x v="12"/>
    <s v="Informatyka"/>
    <d v="2025-11-19T00:00:00"/>
    <d v="1899-12-30T11:15:00"/>
    <d v="1899-12-30T12:15:00"/>
    <n v="60"/>
    <d v="1899-12-30T01:00:00"/>
    <n v="1"/>
    <n v="0"/>
    <n v="1"/>
    <n v="60"/>
  </r>
  <r>
    <x v="9"/>
    <s v="Fizyka"/>
    <d v="2025-11-19T00:00:00"/>
    <d v="1899-12-30T13:00:00"/>
    <d v="1899-12-30T14:45:00"/>
    <n v="40"/>
    <d v="1899-12-30T01:45:00"/>
    <n v="1"/>
    <n v="45"/>
    <n v="1.75"/>
    <n v="70"/>
  </r>
  <r>
    <x v="8"/>
    <s v="Matematyka"/>
    <d v="2025-11-19T00:00:00"/>
    <d v="1899-12-30T15:45:00"/>
    <d v="1899-12-30T17:15:00"/>
    <n v="50"/>
    <d v="1899-12-30T01:30:00"/>
    <n v="1"/>
    <n v="30"/>
    <n v="1.5"/>
    <n v="75"/>
  </r>
  <r>
    <x v="1"/>
    <s v="Matematyka"/>
    <d v="2025-11-20T00:00:00"/>
    <d v="1899-12-30T09:00:00"/>
    <d v="1899-12-30T10:00:00"/>
    <n v="50"/>
    <d v="1899-12-30T01:00:00"/>
    <n v="1"/>
    <n v="0"/>
    <n v="1"/>
    <n v="50"/>
  </r>
  <r>
    <x v="3"/>
    <s v="Fizyka"/>
    <d v="2025-11-20T00:00:00"/>
    <d v="1899-12-30T10:00:00"/>
    <d v="1899-12-30T12:00:00"/>
    <n v="40"/>
    <d v="1899-12-30T02:00:00"/>
    <n v="2"/>
    <n v="0"/>
    <n v="2"/>
    <n v="80"/>
  </r>
  <r>
    <x v="6"/>
    <s v="Fizyka"/>
    <d v="2025-11-20T00:00:00"/>
    <d v="1899-12-30T12:45:00"/>
    <d v="1899-12-30T13:45:00"/>
    <n v="40"/>
    <d v="1899-12-30T01:00:00"/>
    <n v="1"/>
    <n v="0"/>
    <n v="1"/>
    <n v="40"/>
  </r>
  <r>
    <x v="1"/>
    <s v="Matematyka"/>
    <d v="2025-11-20T00:00:00"/>
    <d v="1899-12-30T14:15:00"/>
    <d v="1899-12-30T15:15:00"/>
    <n v="50"/>
    <d v="1899-12-30T01:00:00"/>
    <n v="1"/>
    <n v="0"/>
    <n v="1"/>
    <n v="50"/>
  </r>
  <r>
    <x v="10"/>
    <s v="Matematyka"/>
    <d v="2025-11-20T00:00:00"/>
    <d v="1899-12-30T15:15:00"/>
    <d v="1899-12-30T16:15:00"/>
    <n v="50"/>
    <d v="1899-12-30T01:00:00"/>
    <n v="1"/>
    <n v="0"/>
    <n v="1"/>
    <n v="50"/>
  </r>
  <r>
    <x v="3"/>
    <s v="Fizyka"/>
    <d v="2025-11-24T00:00:00"/>
    <d v="1899-12-30T09:00:00"/>
    <d v="1899-12-30T10:30:00"/>
    <n v="40"/>
    <d v="1899-12-30T01:30:00"/>
    <n v="1"/>
    <n v="30"/>
    <n v="1.5"/>
    <n v="60"/>
  </r>
  <r>
    <x v="6"/>
    <s v="Fizyka"/>
    <d v="2025-11-24T00:00:00"/>
    <d v="1899-12-30T10:45:00"/>
    <d v="1899-12-30T12:00:00"/>
    <n v="40"/>
    <d v="1899-12-30T01:15:00"/>
    <n v="1"/>
    <n v="15"/>
    <n v="1.25"/>
    <n v="50"/>
  </r>
  <r>
    <x v="9"/>
    <s v="Fizyka"/>
    <d v="2025-11-24T00:00:00"/>
    <d v="1899-12-30T12:30:00"/>
    <d v="1899-12-30T13:30:00"/>
    <n v="40"/>
    <d v="1899-12-30T01:00:00"/>
    <n v="1"/>
    <n v="0"/>
    <n v="1"/>
    <n v="40"/>
  </r>
  <r>
    <x v="5"/>
    <s v="Informatyka"/>
    <d v="2025-11-24T00:00:00"/>
    <d v="1899-12-30T14:30:00"/>
    <d v="1899-12-30T16:00:00"/>
    <n v="60"/>
    <d v="1899-12-30T01:30:00"/>
    <n v="1"/>
    <n v="30"/>
    <n v="1.5"/>
    <n v="90"/>
  </r>
  <r>
    <x v="6"/>
    <s v="Informatyka"/>
    <d v="2025-11-24T00:00:00"/>
    <d v="1899-12-30T16:30:00"/>
    <d v="1899-12-30T18:00:00"/>
    <n v="60"/>
    <d v="1899-12-30T01:30:00"/>
    <n v="1"/>
    <n v="30"/>
    <n v="1.5"/>
    <n v="90"/>
  </r>
  <r>
    <x v="4"/>
    <s v="Informatyka"/>
    <d v="2025-11-25T00:00:00"/>
    <d v="1899-12-30T09:00:00"/>
    <d v="1899-12-30T10:15:00"/>
    <n v="60"/>
    <d v="1899-12-30T01:15:00"/>
    <n v="1"/>
    <n v="15"/>
    <n v="1.25"/>
    <n v="75"/>
  </r>
  <r>
    <x v="4"/>
    <s v="Informatyka"/>
    <d v="2025-11-26T00:00:00"/>
    <d v="1899-12-30T09:00:00"/>
    <d v="1899-12-30T10:00:00"/>
    <n v="60"/>
    <d v="1899-12-30T01:00:00"/>
    <n v="1"/>
    <n v="0"/>
    <n v="1"/>
    <n v="60"/>
  </r>
  <r>
    <x v="10"/>
    <s v="Fizyka"/>
    <d v="2025-11-26T00:00:00"/>
    <d v="1899-12-30T11:00:00"/>
    <d v="1899-12-30T12:45:00"/>
    <n v="40"/>
    <d v="1899-12-30T01:45:00"/>
    <n v="1"/>
    <n v="45"/>
    <n v="1.75"/>
    <n v="70"/>
  </r>
  <r>
    <x v="9"/>
    <s v="Fizyka"/>
    <d v="2025-11-26T00:00:00"/>
    <d v="1899-12-30T13:45:00"/>
    <d v="1899-12-30T15:45:00"/>
    <n v="40"/>
    <d v="1899-12-30T02:00:00"/>
    <n v="2"/>
    <n v="0"/>
    <n v="2"/>
    <n v="80"/>
  </r>
  <r>
    <x v="0"/>
    <s v="Informatyka"/>
    <d v="2025-11-26T00:00:00"/>
    <d v="1899-12-30T16:30:00"/>
    <d v="1899-12-30T17:30:00"/>
    <n v="60"/>
    <d v="1899-12-30T01:00:00"/>
    <n v="1"/>
    <n v="0"/>
    <n v="1"/>
    <n v="60"/>
  </r>
  <r>
    <x v="2"/>
    <s v="Informatyka"/>
    <d v="2025-11-28T00:00:00"/>
    <d v="1899-12-30T09:30:00"/>
    <d v="1899-12-30T11:00:00"/>
    <n v="60"/>
    <d v="1899-12-30T01:30:00"/>
    <n v="1"/>
    <n v="30"/>
    <n v="1.5"/>
    <n v="90"/>
  </r>
  <r>
    <x v="3"/>
    <s v="Fizyka"/>
    <d v="2025-11-28T00:00:00"/>
    <d v="1899-12-30T11:30:00"/>
    <d v="1899-12-30T12:45:00"/>
    <n v="40"/>
    <d v="1899-12-30T01:15:00"/>
    <n v="1"/>
    <n v="15"/>
    <n v="1.25"/>
    <n v="50"/>
  </r>
  <r>
    <x v="13"/>
    <s v="Matematyka"/>
    <d v="2025-12-02T00:00:00"/>
    <d v="1899-12-30T09:00:00"/>
    <d v="1899-12-30T10:00:00"/>
    <n v="50"/>
    <d v="1899-12-30T01:00:00"/>
    <n v="1"/>
    <n v="0"/>
    <n v="1"/>
    <n v="50"/>
  </r>
  <r>
    <x v="6"/>
    <s v="Informatyka"/>
    <d v="2025-12-02T00:00:00"/>
    <d v="1899-12-30T10:30:00"/>
    <d v="1899-12-30T11:30:00"/>
    <n v="60"/>
    <d v="1899-12-30T01:00:00"/>
    <n v="1"/>
    <n v="0"/>
    <n v="1"/>
    <n v="60"/>
  </r>
  <r>
    <x v="0"/>
    <s v="Informatyka"/>
    <d v="2025-12-02T00:00:00"/>
    <d v="1899-12-30T11:30:00"/>
    <d v="1899-12-30T13:30:00"/>
    <n v="60"/>
    <d v="1899-12-30T02:00:00"/>
    <n v="2"/>
    <n v="0"/>
    <n v="2"/>
    <n v="120"/>
  </r>
  <r>
    <x v="8"/>
    <s v="Matematyka"/>
    <d v="2025-12-03T00:00:00"/>
    <d v="1899-12-30T09:00:00"/>
    <d v="1899-12-30T10:45:00"/>
    <n v="50"/>
    <d v="1899-12-30T01:45:00"/>
    <n v="1"/>
    <n v="45"/>
    <n v="1.75"/>
    <n v="87.5"/>
  </r>
  <r>
    <x v="9"/>
    <s v="Fizyka"/>
    <d v="2025-12-03T00:00:00"/>
    <d v="1899-12-30T11:30:00"/>
    <d v="1899-12-30T13:00:00"/>
    <n v="40"/>
    <d v="1899-12-30T01:30:00"/>
    <n v="1"/>
    <n v="30"/>
    <n v="1.5"/>
    <n v="60"/>
  </r>
  <r>
    <x v="8"/>
    <s v="Matematyka"/>
    <d v="2025-12-03T00:00:00"/>
    <d v="1899-12-30T13:45:00"/>
    <d v="1899-12-30T14:45:00"/>
    <n v="50"/>
    <d v="1899-12-30T01:00:00"/>
    <n v="1"/>
    <n v="0"/>
    <n v="1"/>
    <n v="50"/>
  </r>
  <r>
    <x v="10"/>
    <s v="Matematyka"/>
    <d v="2025-12-03T00:00:00"/>
    <d v="1899-12-30T15:45:00"/>
    <d v="1899-12-30T17:15:00"/>
    <n v="50"/>
    <d v="1899-12-30T01:30:00"/>
    <n v="1"/>
    <n v="30"/>
    <n v="1.5"/>
    <n v="75"/>
  </r>
  <r>
    <x v="9"/>
    <s v="Fizyka"/>
    <d v="2025-12-03T00:00:00"/>
    <d v="1899-12-30T18:00:00"/>
    <d v="1899-12-30T19:00:00"/>
    <n v="40"/>
    <d v="1899-12-30T01:00:00"/>
    <n v="1"/>
    <n v="0"/>
    <n v="1"/>
    <n v="40"/>
  </r>
  <r>
    <x v="5"/>
    <s v="Informatyka"/>
    <d v="2025-12-05T00:00:00"/>
    <d v="1899-12-30T09:00:00"/>
    <d v="1899-12-30T10:45:00"/>
    <n v="60"/>
    <d v="1899-12-30T01:45:00"/>
    <n v="1"/>
    <n v="45"/>
    <n v="1.75"/>
    <n v="105"/>
  </r>
  <r>
    <x v="7"/>
    <s v="Fizyka"/>
    <d v="2025-12-05T00:00:00"/>
    <d v="1899-12-30T11:00:00"/>
    <d v="1899-12-30T12:00:00"/>
    <n v="40"/>
    <d v="1899-12-30T01:00:00"/>
    <n v="1"/>
    <n v="0"/>
    <n v="1"/>
    <n v="40"/>
  </r>
  <r>
    <x v="2"/>
    <s v="Informatyka"/>
    <d v="2025-12-05T00:00:00"/>
    <d v="1899-12-30T12:45:00"/>
    <d v="1899-12-30T14:15:00"/>
    <n v="60"/>
    <d v="1899-12-30T01:30:00"/>
    <n v="1"/>
    <n v="30"/>
    <n v="1.5"/>
    <n v="90"/>
  </r>
  <r>
    <x v="14"/>
    <s v="Informatyka"/>
    <d v="2025-12-08T00:00:00"/>
    <d v="1899-12-30T09:00:00"/>
    <d v="1899-12-30T10:45:00"/>
    <n v="60"/>
    <d v="1899-12-30T01:45:00"/>
    <n v="1"/>
    <n v="45"/>
    <n v="1.75"/>
    <n v="105"/>
  </r>
  <r>
    <x v="3"/>
    <s v="Fizyka"/>
    <d v="2025-12-08T00:00:00"/>
    <d v="1899-12-30T11:15:00"/>
    <d v="1899-12-30T13:00:00"/>
    <n v="40"/>
    <d v="1899-12-30T01:45:00"/>
    <n v="1"/>
    <n v="45"/>
    <n v="1.75"/>
    <n v="70"/>
  </r>
  <r>
    <x v="5"/>
    <s v="Informatyka"/>
    <d v="2025-12-09T00:00:00"/>
    <d v="1899-12-30T09:00:00"/>
    <d v="1899-12-30T10:15:00"/>
    <n v="60"/>
    <d v="1899-12-30T01:15:00"/>
    <n v="1"/>
    <n v="15"/>
    <n v="1.25"/>
    <n v="75"/>
  </r>
  <r>
    <x v="10"/>
    <s v="Matematyka"/>
    <d v="2025-12-09T00:00:00"/>
    <d v="1899-12-30T10:30:00"/>
    <d v="1899-12-30T11:30:00"/>
    <n v="50"/>
    <d v="1899-12-30T01:00:00"/>
    <n v="1"/>
    <n v="0"/>
    <n v="1"/>
    <n v="50"/>
  </r>
  <r>
    <x v="9"/>
    <s v="Fizyka"/>
    <d v="2025-12-10T00:00:00"/>
    <d v="1899-12-30T09:00:00"/>
    <d v="1899-12-30T10:30:00"/>
    <n v="40"/>
    <d v="1899-12-30T01:30:00"/>
    <n v="1"/>
    <n v="30"/>
    <n v="1.5"/>
    <n v="60"/>
  </r>
  <r>
    <x v="15"/>
    <s v="Informatyka"/>
    <d v="2025-12-10T00:00:00"/>
    <d v="1899-12-30T10:30:00"/>
    <d v="1899-12-30T12:00:00"/>
    <n v="60"/>
    <d v="1899-12-30T01:30:00"/>
    <n v="1"/>
    <n v="30"/>
    <n v="1.5"/>
    <n v="90"/>
  </r>
  <r>
    <x v="4"/>
    <s v="Informatyka"/>
    <d v="2025-12-10T00:00:00"/>
    <d v="1899-12-30T13:00:00"/>
    <d v="1899-12-30T14:15:00"/>
    <n v="60"/>
    <d v="1899-12-30T01:15:00"/>
    <n v="1"/>
    <n v="15"/>
    <n v="1.25"/>
    <n v="75"/>
  </r>
  <r>
    <x v="7"/>
    <s v="Informatyka"/>
    <d v="2025-12-10T00:00:00"/>
    <d v="1899-12-30T14:45:00"/>
    <d v="1899-12-30T15:45:00"/>
    <n v="60"/>
    <d v="1899-12-30T01:00:00"/>
    <n v="1"/>
    <n v="0"/>
    <n v="1"/>
    <n v="60"/>
  </r>
  <r>
    <x v="3"/>
    <s v="Fizyka"/>
    <d v="2025-12-10T00:00:00"/>
    <d v="1899-12-30T16:15:00"/>
    <d v="1899-12-30T17:45:00"/>
    <n v="40"/>
    <d v="1899-12-30T01:30:00"/>
    <n v="1"/>
    <n v="30"/>
    <n v="1.5"/>
    <n v="60"/>
  </r>
  <r>
    <x v="6"/>
    <s v="Fizyka"/>
    <d v="2025-12-11T00:00:00"/>
    <d v="1899-12-30T09:00:00"/>
    <d v="1899-12-30T10:15:00"/>
    <n v="40"/>
    <d v="1899-12-30T01:15:00"/>
    <n v="1"/>
    <n v="15"/>
    <n v="1.25"/>
    <n v="50"/>
  </r>
  <r>
    <x v="2"/>
    <s v="Informatyka"/>
    <d v="2025-12-11T00:00:00"/>
    <d v="1899-12-30T10:30:00"/>
    <d v="1899-12-30T11:45:00"/>
    <n v="60"/>
    <d v="1899-12-30T01:15:00"/>
    <n v="1"/>
    <n v="15"/>
    <n v="1.25"/>
    <n v="75"/>
  </r>
  <r>
    <x v="3"/>
    <s v="Fizyka"/>
    <d v="2025-12-12T00:00:00"/>
    <d v="1899-12-30T09:00:00"/>
    <d v="1899-12-30T10:15:00"/>
    <n v="40"/>
    <d v="1899-12-30T01:15:00"/>
    <n v="1"/>
    <n v="15"/>
    <n v="1.25"/>
    <n v="50"/>
  </r>
  <r>
    <x v="6"/>
    <s v="Informatyka"/>
    <d v="2025-12-12T00:00:00"/>
    <d v="1899-12-30T10:30:00"/>
    <d v="1899-12-30T11:30:00"/>
    <n v="60"/>
    <d v="1899-12-30T01:00:00"/>
    <n v="1"/>
    <n v="0"/>
    <n v="1"/>
    <n v="60"/>
  </r>
  <r>
    <x v="0"/>
    <s v="Informatyka"/>
    <d v="2025-12-12T00:00:00"/>
    <d v="1899-12-30T11:30:00"/>
    <d v="1899-12-30T13:15:00"/>
    <n v="60"/>
    <d v="1899-12-30T01:45:00"/>
    <n v="1"/>
    <n v="45"/>
    <n v="1.75"/>
    <n v="105"/>
  </r>
  <r>
    <x v="5"/>
    <s v="Informatyka"/>
    <d v="2025-12-15T00:00:00"/>
    <d v="1899-12-30T09:30:00"/>
    <d v="1899-12-30T11:00:00"/>
    <n v="60"/>
    <d v="1899-12-30T01:30:00"/>
    <n v="1"/>
    <n v="30"/>
    <n v="1.5"/>
    <n v="90"/>
  </r>
  <r>
    <x v="5"/>
    <s v="Informatyka"/>
    <d v="2025-12-15T00:00:00"/>
    <d v="1899-12-30T11:15:00"/>
    <d v="1899-12-30T12:45:00"/>
    <n v="60"/>
    <d v="1899-12-30T01:30:00"/>
    <n v="1"/>
    <n v="30"/>
    <n v="1.5"/>
    <n v="90"/>
  </r>
  <r>
    <x v="15"/>
    <s v="Informatyka"/>
    <d v="2025-12-16T00:00:00"/>
    <d v="1899-12-30T09:00:00"/>
    <d v="1899-12-30T10:00:00"/>
    <n v="60"/>
    <d v="1899-12-30T01:00:00"/>
    <n v="1"/>
    <n v="0"/>
    <n v="1"/>
    <n v="60"/>
  </r>
  <r>
    <x v="0"/>
    <s v="Informatyka"/>
    <d v="2026-01-05T00:00:00"/>
    <d v="1899-12-30T09:00:00"/>
    <d v="1899-12-30T10:45:00"/>
    <n v="60"/>
    <d v="1899-12-30T01:45:00"/>
    <n v="1"/>
    <n v="45"/>
    <n v="1.75"/>
    <n v="105"/>
  </r>
  <r>
    <x v="5"/>
    <s v="Informatyka"/>
    <d v="2026-01-05T00:00:00"/>
    <d v="1899-12-30T11:30:00"/>
    <d v="1899-12-30T13:00:00"/>
    <n v="60"/>
    <d v="1899-12-30T01:30:00"/>
    <n v="1"/>
    <n v="30"/>
    <n v="1.5"/>
    <n v="90"/>
  </r>
  <r>
    <x v="15"/>
    <s v="Informatyka"/>
    <d v="2026-01-05T00:00:00"/>
    <d v="1899-12-30T13:45:00"/>
    <d v="1899-12-30T14:45:00"/>
    <n v="60"/>
    <d v="1899-12-30T01:00:00"/>
    <n v="1"/>
    <n v="0"/>
    <n v="1"/>
    <n v="60"/>
  </r>
  <r>
    <x v="2"/>
    <s v="Matematyka"/>
    <d v="2026-01-05T00:00:00"/>
    <d v="1899-12-30T15:30:00"/>
    <d v="1899-12-30T16:45:00"/>
    <n v="50"/>
    <d v="1899-12-30T01:15:00"/>
    <n v="1"/>
    <n v="15"/>
    <n v="1.25"/>
    <n v="62.5"/>
  </r>
  <r>
    <x v="5"/>
    <s v="Informatyka"/>
    <d v="2026-01-05T00:00:00"/>
    <d v="1899-12-30T17:30:00"/>
    <d v="1899-12-30T19:00:00"/>
    <n v="60"/>
    <d v="1899-12-30T01:30:00"/>
    <n v="1"/>
    <n v="30"/>
    <n v="1.5"/>
    <n v="90"/>
  </r>
  <r>
    <x v="6"/>
    <s v="Fizyka"/>
    <d v="2026-01-07T00:00:00"/>
    <d v="1899-12-30T09:00:00"/>
    <d v="1899-12-30T10:45:00"/>
    <n v="40"/>
    <d v="1899-12-30T01:45:00"/>
    <n v="1"/>
    <n v="45"/>
    <n v="1.75"/>
    <n v="70"/>
  </r>
  <r>
    <x v="15"/>
    <s v="Informatyka"/>
    <d v="2026-01-07T00:00:00"/>
    <d v="1899-12-30T11:15:00"/>
    <d v="1899-12-30T13:00:00"/>
    <n v="60"/>
    <d v="1899-12-30T01:45:00"/>
    <n v="1"/>
    <n v="45"/>
    <n v="1.75"/>
    <n v="105"/>
  </r>
  <r>
    <x v="1"/>
    <s v="Matematyka"/>
    <d v="2026-01-07T00:00:00"/>
    <d v="1899-12-30T14:00:00"/>
    <d v="1899-12-30T15:00:00"/>
    <n v="50"/>
    <d v="1899-12-30T01:00:00"/>
    <n v="1"/>
    <n v="0"/>
    <n v="1"/>
    <n v="50"/>
  </r>
  <r>
    <x v="1"/>
    <s v="Matematyka"/>
    <d v="2026-01-12T00:00:00"/>
    <d v="1899-12-30T09:00:00"/>
    <d v="1899-12-30T10:30:00"/>
    <n v="50"/>
    <d v="1899-12-30T01:30:00"/>
    <n v="1"/>
    <n v="30"/>
    <n v="1.5"/>
    <n v="75"/>
  </r>
  <r>
    <x v="15"/>
    <s v="Informatyka"/>
    <d v="2026-01-12T00:00:00"/>
    <d v="1899-12-30T10:45:00"/>
    <d v="1899-12-30T12:00:00"/>
    <n v="60"/>
    <d v="1899-12-30T01:15:00"/>
    <n v="1"/>
    <n v="15"/>
    <n v="1.25"/>
    <n v="75"/>
  </r>
  <r>
    <x v="15"/>
    <s v="Informatyka"/>
    <d v="2026-01-12T00:00:00"/>
    <d v="1899-12-30T12:00:00"/>
    <d v="1899-12-30T13:00:00"/>
    <n v="60"/>
    <d v="1899-12-30T01:00:00"/>
    <n v="1"/>
    <n v="0"/>
    <n v="1"/>
    <n v="60"/>
  </r>
  <r>
    <x v="8"/>
    <s v="Matematyka"/>
    <d v="2026-01-12T00:00:00"/>
    <d v="1899-12-30T13:15:00"/>
    <d v="1899-12-30T15:15:00"/>
    <n v="50"/>
    <d v="1899-12-30T02:00:00"/>
    <n v="2"/>
    <n v="0"/>
    <n v="2"/>
    <n v="100"/>
  </r>
  <r>
    <x v="7"/>
    <s v="Informatyka"/>
    <d v="2026-01-12T00:00:00"/>
    <d v="1899-12-30T15:30:00"/>
    <d v="1899-12-30T17:15:00"/>
    <n v="60"/>
    <d v="1899-12-30T01:45:00"/>
    <n v="1"/>
    <n v="45"/>
    <n v="1.75"/>
    <n v="105"/>
  </r>
  <r>
    <x v="4"/>
    <s v="Matematyka"/>
    <d v="2026-01-13T00:00:00"/>
    <d v="1899-12-30T09:00:00"/>
    <d v="1899-12-30T11:00:00"/>
    <n v="50"/>
    <d v="1899-12-30T02:00:00"/>
    <n v="2"/>
    <n v="0"/>
    <n v="2"/>
    <n v="100"/>
  </r>
  <r>
    <x v="10"/>
    <s v="Matematyka"/>
    <d v="2026-01-13T00:00:00"/>
    <d v="1899-12-30T11:00:00"/>
    <d v="1899-12-30T12:00:00"/>
    <n v="50"/>
    <d v="1899-12-30T01:00:00"/>
    <n v="1"/>
    <n v="0"/>
    <n v="1"/>
    <n v="50"/>
  </r>
  <r>
    <x v="7"/>
    <s v="Fizyka"/>
    <d v="2026-01-13T00:00:00"/>
    <d v="1899-12-30T13:00:00"/>
    <d v="1899-12-30T15:00:00"/>
    <n v="40"/>
    <d v="1899-12-30T02:00:00"/>
    <n v="2"/>
    <n v="0"/>
    <n v="2"/>
    <n v="80"/>
  </r>
  <r>
    <x v="0"/>
    <s v="Informatyka"/>
    <d v="2026-01-13T00:00:00"/>
    <d v="1899-12-30T15:45:00"/>
    <d v="1899-12-30T17:30:00"/>
    <n v="60"/>
    <d v="1899-12-30T01:45:00"/>
    <n v="1"/>
    <n v="45"/>
    <n v="1.75"/>
    <n v="105"/>
  </r>
  <r>
    <x v="5"/>
    <s v="Informatyka"/>
    <d v="2026-01-14T00:00:00"/>
    <d v="1899-12-30T09:00:00"/>
    <d v="1899-12-30T10:30:00"/>
    <n v="60"/>
    <d v="1899-12-30T01:30:00"/>
    <n v="1"/>
    <n v="30"/>
    <n v="1.5"/>
    <n v="90"/>
  </r>
  <r>
    <x v="8"/>
    <s v="Matematyka"/>
    <d v="2026-01-14T00:00:00"/>
    <d v="1899-12-30T11:15:00"/>
    <d v="1899-12-30T13:15:00"/>
    <n v="50"/>
    <d v="1899-12-30T02:00:00"/>
    <n v="2"/>
    <n v="0"/>
    <n v="2"/>
    <n v="100"/>
  </r>
  <r>
    <x v="3"/>
    <s v="Fizyka"/>
    <d v="2026-01-14T00:00:00"/>
    <d v="1899-12-30T13:45:00"/>
    <d v="1899-12-30T14:45:00"/>
    <n v="40"/>
    <d v="1899-12-30T01:00:00"/>
    <n v="1"/>
    <n v="0"/>
    <n v="1"/>
    <n v="40"/>
  </r>
  <r>
    <x v="8"/>
    <s v="Matematyka"/>
    <d v="2026-01-15T00:00:00"/>
    <d v="1899-12-30T09:00:00"/>
    <d v="1899-12-30T11:00:00"/>
    <n v="50"/>
    <d v="1899-12-30T02:00:00"/>
    <n v="2"/>
    <n v="0"/>
    <n v="2"/>
    <n v="100"/>
  </r>
  <r>
    <x v="0"/>
    <s v="Informatyka"/>
    <d v="2026-01-15T00:00:00"/>
    <d v="1899-12-30T11:00:00"/>
    <d v="1899-12-30T12:15:00"/>
    <n v="60"/>
    <d v="1899-12-30T01:15:00"/>
    <n v="1"/>
    <n v="15"/>
    <n v="1.25"/>
    <n v="75"/>
  </r>
  <r>
    <x v="1"/>
    <s v="Matematyka"/>
    <d v="2026-01-15T00:00:00"/>
    <d v="1899-12-30T12:30:00"/>
    <d v="1899-12-30T14:00:00"/>
    <n v="50"/>
    <d v="1899-12-30T01:30:00"/>
    <n v="1"/>
    <n v="30"/>
    <n v="1.5"/>
    <n v="75"/>
  </r>
  <r>
    <x v="4"/>
    <s v="Matematyka"/>
    <d v="2026-01-15T00:00:00"/>
    <d v="1899-12-30T14:30:00"/>
    <d v="1899-12-30T16:15:00"/>
    <n v="50"/>
    <d v="1899-12-30T01:45:00"/>
    <n v="1"/>
    <n v="45"/>
    <n v="1.75"/>
    <n v="87.5"/>
  </r>
  <r>
    <x v="1"/>
    <s v="Matematyka"/>
    <d v="2026-01-19T00:00:00"/>
    <d v="1899-12-30T09:00:00"/>
    <d v="1899-12-30T10:30:00"/>
    <n v="50"/>
    <d v="1899-12-30T01:30:00"/>
    <n v="1"/>
    <n v="30"/>
    <n v="1.5"/>
    <n v="75"/>
  </r>
  <r>
    <x v="15"/>
    <s v="Informatyka"/>
    <d v="2026-01-19T00:00:00"/>
    <d v="1899-12-30T11:00:00"/>
    <d v="1899-12-30T12:30:00"/>
    <n v="60"/>
    <d v="1899-12-30T01:30:00"/>
    <n v="1"/>
    <n v="30"/>
    <n v="1.5"/>
    <n v="90"/>
  </r>
  <r>
    <x v="5"/>
    <s v="Informatyka"/>
    <d v="2026-01-19T00:00:00"/>
    <d v="1899-12-30T13:00:00"/>
    <d v="1899-12-30T14:30:00"/>
    <n v="60"/>
    <d v="1899-12-30T01:30:00"/>
    <n v="1"/>
    <n v="30"/>
    <n v="1.5"/>
    <n v="90"/>
  </r>
  <r>
    <x v="9"/>
    <s v="Fizyka"/>
    <d v="2026-01-19T00:00:00"/>
    <d v="1899-12-30T15:15:00"/>
    <d v="1899-12-30T16:30:00"/>
    <n v="40"/>
    <d v="1899-12-30T01:15:00"/>
    <n v="1"/>
    <n v="15"/>
    <n v="1.25"/>
    <n v="50"/>
  </r>
  <r>
    <x v="9"/>
    <s v="Fizyka"/>
    <d v="2026-01-20T00:00:00"/>
    <d v="1899-12-30T09:00:00"/>
    <d v="1899-12-30T10:30:00"/>
    <n v="40"/>
    <d v="1899-12-30T01:30:00"/>
    <n v="1"/>
    <n v="30"/>
    <n v="1.5"/>
    <n v="60"/>
  </r>
  <r>
    <x v="7"/>
    <s v="Informatyka"/>
    <d v="2026-01-20T00:00:00"/>
    <d v="1899-12-30T10:30:00"/>
    <d v="1899-12-30T11:30:00"/>
    <n v="60"/>
    <d v="1899-12-30T01:00:00"/>
    <n v="1"/>
    <n v="0"/>
    <n v="1"/>
    <n v="60"/>
  </r>
  <r>
    <x v="7"/>
    <s v="Fizyka"/>
    <d v="2026-01-21T00:00:00"/>
    <d v="1899-12-30T09:00:00"/>
    <d v="1899-12-30T10:45:00"/>
    <n v="40"/>
    <d v="1899-12-30T01:45:00"/>
    <n v="1"/>
    <n v="45"/>
    <n v="1.75"/>
    <n v="70"/>
  </r>
  <r>
    <x v="10"/>
    <s v="Fizyka"/>
    <d v="2026-01-21T00:00:00"/>
    <d v="1899-12-30T11:45:00"/>
    <d v="1899-12-30T13:45:00"/>
    <n v="40"/>
    <d v="1899-12-30T02:00:00"/>
    <n v="2"/>
    <n v="0"/>
    <n v="2"/>
    <n v="80"/>
  </r>
  <r>
    <x v="15"/>
    <s v="Informatyka"/>
    <d v="2026-01-22T00:00:00"/>
    <d v="1899-12-30T09:00:00"/>
    <d v="1899-12-30T10:15:00"/>
    <n v="60"/>
    <d v="1899-12-30T01:15:00"/>
    <n v="1"/>
    <n v="15"/>
    <n v="1.25"/>
    <n v="75"/>
  </r>
  <r>
    <x v="8"/>
    <s v="Matematyka"/>
    <d v="2026-01-22T00:00:00"/>
    <d v="1899-12-30T10:30:00"/>
    <d v="1899-12-30T11:45:00"/>
    <n v="50"/>
    <d v="1899-12-30T01:15:00"/>
    <n v="1"/>
    <n v="15"/>
    <n v="1.25"/>
    <n v="62.5"/>
  </r>
  <r>
    <x v="2"/>
    <s v="Matematyka"/>
    <d v="2026-01-22T00:00:00"/>
    <d v="1899-12-30T11:45:00"/>
    <d v="1899-12-30T13:45:00"/>
    <n v="50"/>
    <d v="1899-12-30T02:00:00"/>
    <n v="2"/>
    <n v="0"/>
    <n v="2"/>
    <n v="100"/>
  </r>
  <r>
    <x v="1"/>
    <s v="Matematyka"/>
    <d v="2026-01-22T00:00:00"/>
    <d v="1899-12-30T14:15:00"/>
    <d v="1899-12-30T15:15:00"/>
    <n v="50"/>
    <d v="1899-12-30T01:00:00"/>
    <n v="1"/>
    <n v="0"/>
    <n v="1"/>
    <n v="50"/>
  </r>
  <r>
    <x v="1"/>
    <s v="Matematyka"/>
    <d v="2026-01-22T00:00:00"/>
    <d v="1899-12-30T16:00:00"/>
    <d v="1899-12-30T17:45:00"/>
    <n v="50"/>
    <d v="1899-12-30T01:45:00"/>
    <n v="1"/>
    <n v="45"/>
    <n v="1.75"/>
    <n v="87.5"/>
  </r>
  <r>
    <x v="4"/>
    <s v="Informatyka"/>
    <d v="2026-01-23T00:00:00"/>
    <d v="1899-12-30T09:00:00"/>
    <d v="1899-12-30T10:00:00"/>
    <n v="60"/>
    <d v="1899-12-30T01:00:00"/>
    <n v="1"/>
    <n v="0"/>
    <n v="1"/>
    <n v="60"/>
  </r>
  <r>
    <x v="3"/>
    <s v="Fizyka"/>
    <d v="2026-01-23T00:00:00"/>
    <d v="1899-12-30T10:00:00"/>
    <d v="1899-12-30T11:00:00"/>
    <n v="40"/>
    <d v="1899-12-30T01:00:00"/>
    <n v="1"/>
    <n v="0"/>
    <n v="1"/>
    <n v="40"/>
  </r>
  <r>
    <x v="4"/>
    <s v="Matematyka"/>
    <d v="2026-01-23T00:00:00"/>
    <d v="1899-12-30T11:15:00"/>
    <d v="1899-12-30T12:45:00"/>
    <n v="50"/>
    <d v="1899-12-30T01:30:00"/>
    <n v="1"/>
    <n v="30"/>
    <n v="1.5"/>
    <n v="75"/>
  </r>
  <r>
    <x v="3"/>
    <s v="Fizyka"/>
    <d v="2026-01-23T00:00:00"/>
    <d v="1899-12-30T13:45:00"/>
    <d v="1899-12-30T15:15:00"/>
    <n v="40"/>
    <d v="1899-12-30T01:30:00"/>
    <n v="1"/>
    <n v="30"/>
    <n v="1.5"/>
    <n v="60"/>
  </r>
  <r>
    <x v="1"/>
    <s v="Matematyka"/>
    <d v="2026-01-23T00:00:00"/>
    <d v="1899-12-30T15:45:00"/>
    <d v="1899-12-30T16:45:00"/>
    <n v="50"/>
    <d v="1899-12-30T01:00:00"/>
    <n v="1"/>
    <n v="0"/>
    <n v="1"/>
    <n v="50"/>
  </r>
  <r>
    <x v="2"/>
    <s v="Informatyka"/>
    <d v="2026-01-26T00:00:00"/>
    <d v="1899-12-30T09:00:00"/>
    <d v="1899-12-30T10:30:00"/>
    <n v="60"/>
    <d v="1899-12-30T01:30:00"/>
    <n v="1"/>
    <n v="30"/>
    <n v="1.5"/>
    <n v="90"/>
  </r>
  <r>
    <x v="10"/>
    <s v="Fizyka"/>
    <d v="2026-01-27T00:00:00"/>
    <d v="1899-12-30T09:00:00"/>
    <d v="1899-12-30T11:00:00"/>
    <n v="40"/>
    <d v="1899-12-30T02:00:00"/>
    <n v="2"/>
    <n v="0"/>
    <n v="2"/>
    <n v="80"/>
  </r>
  <r>
    <x v="5"/>
    <s v="Informatyka"/>
    <d v="2026-01-27T00:00:00"/>
    <d v="1899-12-30T12:30:00"/>
    <d v="1899-12-30T14:00:00"/>
    <n v="60"/>
    <d v="1899-12-30T01:30:00"/>
    <n v="1"/>
    <n v="30"/>
    <n v="1.5"/>
    <n v="90"/>
  </r>
  <r>
    <x v="9"/>
    <s v="Fizyka"/>
    <d v="2026-01-28T00:00:00"/>
    <d v="1899-12-30T09:00:00"/>
    <d v="1899-12-30T10:00:00"/>
    <n v="40"/>
    <d v="1899-12-30T01:00:00"/>
    <n v="1"/>
    <n v="0"/>
    <n v="1"/>
    <n v="40"/>
  </r>
  <r>
    <x v="1"/>
    <s v="Matematyka"/>
    <d v="2026-01-29T00:00:00"/>
    <d v="1899-12-30T09:00:00"/>
    <d v="1899-12-30T10:30:00"/>
    <n v="50"/>
    <d v="1899-12-30T01:30:00"/>
    <n v="1"/>
    <n v="30"/>
    <n v="1.5"/>
    <n v="75"/>
  </r>
  <r>
    <x v="9"/>
    <s v="Fizyka"/>
    <d v="2026-01-29T00:00:00"/>
    <d v="1899-12-30T10:30:00"/>
    <d v="1899-12-30T12:15:00"/>
    <n v="40"/>
    <d v="1899-12-30T01:45:00"/>
    <n v="1"/>
    <n v="45"/>
    <n v="1.75"/>
    <n v="70"/>
  </r>
  <r>
    <x v="6"/>
    <s v="Informatyka"/>
    <d v="2026-01-29T00:00:00"/>
    <d v="1899-12-30T12:45:00"/>
    <d v="1899-12-30T13:45:00"/>
    <n v="60"/>
    <d v="1899-12-30T01:00:00"/>
    <n v="1"/>
    <n v="0"/>
    <n v="1"/>
    <n v="60"/>
  </r>
  <r>
    <x v="7"/>
    <s v="Informatyka"/>
    <d v="2026-02-03T00:00:00"/>
    <d v="1899-12-30T09:00:00"/>
    <d v="1899-12-30T10:15:00"/>
    <n v="60"/>
    <d v="1899-12-30T01:15:00"/>
    <n v="1"/>
    <n v="15"/>
    <n v="1.25"/>
    <n v="75"/>
  </r>
  <r>
    <x v="7"/>
    <s v="Informatyka"/>
    <d v="2026-02-03T00:00:00"/>
    <d v="1899-12-30T11:15:00"/>
    <d v="1899-12-30T13:00:00"/>
    <n v="60"/>
    <d v="1899-12-30T01:45:00"/>
    <n v="1"/>
    <n v="45"/>
    <n v="1.75"/>
    <n v="105"/>
  </r>
  <r>
    <x v="8"/>
    <s v="Matematyka"/>
    <d v="2026-02-03T00:00:00"/>
    <d v="1899-12-30T14:00:00"/>
    <d v="1899-12-30T16:00:00"/>
    <n v="50"/>
    <d v="1899-12-30T02:00:00"/>
    <n v="2"/>
    <n v="0"/>
    <n v="2"/>
    <n v="100"/>
  </r>
  <r>
    <x v="3"/>
    <s v="Fizyka"/>
    <d v="2026-02-03T00:00:00"/>
    <d v="1899-12-30T16:00:00"/>
    <d v="1899-12-30T17:30:00"/>
    <n v="40"/>
    <d v="1899-12-30T01:30:00"/>
    <n v="1"/>
    <n v="30"/>
    <n v="1.5"/>
    <n v="60"/>
  </r>
  <r>
    <x v="5"/>
    <s v="Informatyka"/>
    <d v="2026-02-04T00:00:00"/>
    <d v="1899-12-30T09:00:00"/>
    <d v="1899-12-30T10:00:00"/>
    <n v="60"/>
    <d v="1899-12-30T01:00:00"/>
    <n v="1"/>
    <n v="0"/>
    <n v="1"/>
    <n v="60"/>
  </r>
  <r>
    <x v="10"/>
    <s v="Fizyka"/>
    <d v="2026-02-04T00:00:00"/>
    <d v="1899-12-30T10:15:00"/>
    <d v="1899-12-30T11:45:00"/>
    <n v="40"/>
    <d v="1899-12-30T01:30:00"/>
    <n v="1"/>
    <n v="30"/>
    <n v="1.5"/>
    <n v="60"/>
  </r>
  <r>
    <x v="5"/>
    <s v="Informatyka"/>
    <d v="2026-02-04T00:00:00"/>
    <d v="1899-12-30T12:00:00"/>
    <d v="1899-12-30T13:30:00"/>
    <n v="60"/>
    <d v="1899-12-30T01:30:00"/>
    <n v="1"/>
    <n v="30"/>
    <n v="1.5"/>
    <n v="90"/>
  </r>
  <r>
    <x v="1"/>
    <s v="Matematyka"/>
    <d v="2026-02-04T00:00:00"/>
    <d v="1899-12-30T14:15:00"/>
    <d v="1899-12-30T15:15:00"/>
    <n v="50"/>
    <d v="1899-12-30T01:00:00"/>
    <n v="1"/>
    <n v="0"/>
    <n v="1"/>
    <n v="50"/>
  </r>
  <r>
    <x v="5"/>
    <s v="Informatyka"/>
    <d v="2026-02-05T00:00:00"/>
    <d v="1899-12-30T09:00:00"/>
    <d v="1899-12-30T10:30:00"/>
    <n v="60"/>
    <d v="1899-12-30T01:30:00"/>
    <n v="1"/>
    <n v="30"/>
    <n v="1.5"/>
    <n v="90"/>
  </r>
  <r>
    <x v="5"/>
    <s v="Informatyka"/>
    <d v="2026-02-05T00:00:00"/>
    <d v="1899-12-30T11:00:00"/>
    <d v="1899-12-30T12:45:00"/>
    <n v="60"/>
    <d v="1899-12-30T01:45:00"/>
    <n v="1"/>
    <n v="45"/>
    <n v="1.75"/>
    <n v="105"/>
  </r>
  <r>
    <x v="10"/>
    <s v="Fizyka"/>
    <d v="2026-02-05T00:00:00"/>
    <d v="1899-12-30T12:45:00"/>
    <d v="1899-12-30T13:45:00"/>
    <n v="40"/>
    <d v="1899-12-30T01:00:00"/>
    <n v="1"/>
    <n v="0"/>
    <n v="1"/>
    <n v="40"/>
  </r>
  <r>
    <x v="0"/>
    <s v="Informatyka"/>
    <d v="2026-02-05T00:00:00"/>
    <d v="1899-12-30T13:45:00"/>
    <d v="1899-12-30T15:15:00"/>
    <n v="60"/>
    <d v="1899-12-30T01:30:00"/>
    <n v="1"/>
    <n v="30"/>
    <n v="1.5"/>
    <n v="90"/>
  </r>
  <r>
    <x v="10"/>
    <s v="Matematyka"/>
    <d v="2026-02-06T00:00:00"/>
    <d v="1899-12-30T09:00:00"/>
    <d v="1899-12-30T10:45:00"/>
    <n v="50"/>
    <d v="1899-12-30T01:45:00"/>
    <n v="1"/>
    <n v="45"/>
    <n v="1.75"/>
    <n v="87.5"/>
  </r>
  <r>
    <x v="1"/>
    <s v="Matematyka"/>
    <d v="2026-02-06T00:00:00"/>
    <d v="1899-12-30T11:00:00"/>
    <d v="1899-12-30T13:00:00"/>
    <n v="50"/>
    <d v="1899-12-30T02:00:00"/>
    <n v="2"/>
    <n v="0"/>
    <n v="2"/>
    <n v="100"/>
  </r>
  <r>
    <x v="2"/>
    <s v="Informatyka"/>
    <d v="2026-02-06T00:00:00"/>
    <d v="1899-12-30T13:45:00"/>
    <d v="1899-12-30T14:45:00"/>
    <n v="60"/>
    <d v="1899-12-30T01:00:00"/>
    <n v="1"/>
    <n v="0"/>
    <n v="1"/>
    <n v="60"/>
  </r>
  <r>
    <x v="3"/>
    <s v="Fizyka"/>
    <d v="2026-02-06T00:00:00"/>
    <d v="1899-12-30T15:30:00"/>
    <d v="1899-12-30T17:30:00"/>
    <n v="40"/>
    <d v="1899-12-30T02:00:00"/>
    <n v="2"/>
    <n v="0"/>
    <n v="2"/>
    <n v="80"/>
  </r>
  <r>
    <x v="1"/>
    <s v="Matematyka"/>
    <d v="2026-02-09T00:00:00"/>
    <d v="1899-12-30T09:00:00"/>
    <d v="1899-12-30T10:15:00"/>
    <n v="50"/>
    <d v="1899-12-30T01:15:00"/>
    <n v="1"/>
    <n v="15"/>
    <n v="1.25"/>
    <n v="62.5"/>
  </r>
  <r>
    <x v="5"/>
    <s v="Informatyka"/>
    <d v="2026-02-10T00:00:00"/>
    <d v="1899-12-30T09:00:00"/>
    <d v="1899-12-30T10:00:00"/>
    <n v="60"/>
    <d v="1899-12-30T01:00:00"/>
    <n v="1"/>
    <n v="0"/>
    <n v="1"/>
    <n v="60"/>
  </r>
  <r>
    <x v="7"/>
    <s v="Informatyka"/>
    <d v="2026-02-10T00:00:00"/>
    <d v="1899-12-30T10:45:00"/>
    <d v="1899-12-30T12:30:00"/>
    <n v="60"/>
    <d v="1899-12-30T01:45:00"/>
    <n v="1"/>
    <n v="45"/>
    <n v="1.75"/>
    <n v="105"/>
  </r>
  <r>
    <x v="1"/>
    <s v="Matematyka"/>
    <d v="2026-02-10T00:00:00"/>
    <d v="1899-12-30T13:30:00"/>
    <d v="1899-12-30T15:15:00"/>
    <n v="50"/>
    <d v="1899-12-30T01:45:00"/>
    <n v="1"/>
    <n v="45"/>
    <n v="1.75"/>
    <n v="87.5"/>
  </r>
  <r>
    <x v="10"/>
    <s v="Matematyka"/>
    <d v="2026-02-10T00:00:00"/>
    <d v="1899-12-30T15:30:00"/>
    <d v="1899-12-30T16:30:00"/>
    <n v="50"/>
    <d v="1899-12-30T01:00:00"/>
    <n v="1"/>
    <n v="0"/>
    <n v="1"/>
    <n v="50"/>
  </r>
  <r>
    <x v="5"/>
    <s v="Informatyka"/>
    <d v="2026-02-10T00:00:00"/>
    <d v="1899-12-30T16:45:00"/>
    <d v="1899-12-30T18:30:00"/>
    <n v="60"/>
    <d v="1899-12-30T01:45:00"/>
    <n v="1"/>
    <n v="45"/>
    <n v="1.75"/>
    <n v="105"/>
  </r>
  <r>
    <x v="3"/>
    <s v="Fizyka"/>
    <d v="2026-02-11T00:00:00"/>
    <d v="1899-12-30T09:00:00"/>
    <d v="1899-12-30T10:15:00"/>
    <n v="40"/>
    <d v="1899-12-30T01:15:00"/>
    <n v="1"/>
    <n v="15"/>
    <n v="1.25"/>
    <n v="50"/>
  </r>
  <r>
    <x v="15"/>
    <s v="Informatyka"/>
    <d v="2026-02-11T00:00:00"/>
    <d v="1899-12-30T10:45:00"/>
    <d v="1899-12-30T12:00:00"/>
    <n v="60"/>
    <d v="1899-12-30T01:15:00"/>
    <n v="1"/>
    <n v="15"/>
    <n v="1.25"/>
    <n v="75"/>
  </r>
  <r>
    <x v="1"/>
    <s v="Matematyka"/>
    <d v="2026-02-11T00:00:00"/>
    <d v="1899-12-30T12:00:00"/>
    <d v="1899-12-30T13:00:00"/>
    <n v="50"/>
    <d v="1899-12-30T01:00:00"/>
    <n v="1"/>
    <n v="0"/>
    <n v="1"/>
    <n v="50"/>
  </r>
  <r>
    <x v="4"/>
    <s v="Informatyka"/>
    <d v="2026-02-11T00:00:00"/>
    <d v="1899-12-30T13:15:00"/>
    <d v="1899-12-30T14:15:00"/>
    <n v="60"/>
    <d v="1899-12-30T01:00:00"/>
    <n v="1"/>
    <n v="0"/>
    <n v="1"/>
    <n v="60"/>
  </r>
  <r>
    <x v="9"/>
    <s v="Fizyka"/>
    <d v="2026-02-11T00:00:00"/>
    <d v="1899-12-30T14:15:00"/>
    <d v="1899-12-30T15:15:00"/>
    <n v="40"/>
    <d v="1899-12-30T01:00:00"/>
    <n v="1"/>
    <n v="0"/>
    <n v="1"/>
    <n v="40"/>
  </r>
  <r>
    <x v="6"/>
    <s v="Informatyka"/>
    <d v="2026-02-12T00:00:00"/>
    <d v="1899-12-30T09:30:00"/>
    <d v="1899-12-30T11:00:00"/>
    <n v="60"/>
    <d v="1899-12-30T01:30:00"/>
    <n v="1"/>
    <n v="30"/>
    <n v="1.5"/>
    <n v="90"/>
  </r>
  <r>
    <x v="2"/>
    <s v="Matematyka"/>
    <d v="2026-02-12T00:00:00"/>
    <d v="1899-12-30T11:00:00"/>
    <d v="1899-12-30T12:15:00"/>
    <n v="50"/>
    <d v="1899-12-30T01:15:00"/>
    <n v="1"/>
    <n v="15"/>
    <n v="1.25"/>
    <n v="62.5"/>
  </r>
  <r>
    <x v="7"/>
    <s v="Informatyka"/>
    <d v="2026-02-12T00:00:00"/>
    <d v="1899-12-30T13:15:00"/>
    <d v="1899-12-30T14:30:00"/>
    <n v="60"/>
    <d v="1899-12-30T01:15:00"/>
    <n v="1"/>
    <n v="15"/>
    <n v="1.25"/>
    <n v="75"/>
  </r>
  <r>
    <x v="7"/>
    <s v="Informatyka"/>
    <d v="2026-02-13T00:00:00"/>
    <d v="1899-12-30T09:00:00"/>
    <d v="1899-12-30T10:15:00"/>
    <n v="60"/>
    <d v="1899-12-30T01:15:00"/>
    <n v="1"/>
    <n v="15"/>
    <n v="1.25"/>
    <n v="75"/>
  </r>
  <r>
    <x v="9"/>
    <s v="Fizyka"/>
    <d v="2026-02-13T00:00:00"/>
    <d v="1899-12-30T11:00:00"/>
    <d v="1899-12-30T12:00:00"/>
    <n v="40"/>
    <d v="1899-12-30T01:00:00"/>
    <n v="1"/>
    <n v="0"/>
    <n v="1"/>
    <n v="40"/>
  </r>
  <r>
    <x v="8"/>
    <s v="Matematyka"/>
    <d v="2026-02-13T00:00:00"/>
    <d v="1899-12-30T12:30:00"/>
    <d v="1899-12-30T13:45:00"/>
    <n v="50"/>
    <d v="1899-12-30T01:15:00"/>
    <n v="1"/>
    <n v="15"/>
    <n v="1.25"/>
    <n v="62.5"/>
  </r>
  <r>
    <x v="1"/>
    <s v="Matematyka"/>
    <d v="2026-02-13T00:00:00"/>
    <d v="1899-12-30T14:30:00"/>
    <d v="1899-12-30T16:15:00"/>
    <n v="50"/>
    <d v="1899-12-30T01:45:00"/>
    <n v="1"/>
    <n v="45"/>
    <n v="1.75"/>
    <n v="87.5"/>
  </r>
  <r>
    <x v="6"/>
    <s v="Fizyka"/>
    <d v="2026-02-16T00:00:00"/>
    <d v="1899-12-30T09:00:00"/>
    <d v="1899-12-30T10:30:00"/>
    <n v="40"/>
    <d v="1899-12-30T01:30:00"/>
    <n v="1"/>
    <n v="30"/>
    <n v="1.5"/>
    <n v="60"/>
  </r>
  <r>
    <x v="1"/>
    <s v="Matematyka"/>
    <d v="2026-02-16T00:00:00"/>
    <d v="1899-12-30T11:30:00"/>
    <d v="1899-12-30T13:00:00"/>
    <n v="50"/>
    <d v="1899-12-30T01:30:00"/>
    <n v="1"/>
    <n v="30"/>
    <n v="1.5"/>
    <n v="75"/>
  </r>
  <r>
    <x v="6"/>
    <s v="Informatyka"/>
    <d v="2026-02-17T00:00:00"/>
    <d v="1899-12-30T09:00:00"/>
    <d v="1899-12-30T10:15:00"/>
    <n v="60"/>
    <d v="1899-12-30T01:15:00"/>
    <n v="1"/>
    <n v="15"/>
    <n v="1.25"/>
    <n v="75"/>
  </r>
  <r>
    <x v="1"/>
    <s v="Matematyka"/>
    <d v="2026-02-17T00:00:00"/>
    <d v="1899-12-30T10:30:00"/>
    <d v="1899-12-30T12:15:00"/>
    <n v="50"/>
    <d v="1899-12-30T01:45:00"/>
    <n v="1"/>
    <n v="45"/>
    <n v="1.75"/>
    <n v="87.5"/>
  </r>
  <r>
    <x v="3"/>
    <s v="Fizyka"/>
    <d v="2026-02-17T00:00:00"/>
    <d v="1899-12-30T13:15:00"/>
    <d v="1899-12-30T15:15:00"/>
    <n v="40"/>
    <d v="1899-12-30T02:00:00"/>
    <n v="2"/>
    <n v="0"/>
    <n v="2"/>
    <n v="80"/>
  </r>
  <r>
    <x v="2"/>
    <s v="Matematyka"/>
    <d v="2026-02-17T00:00:00"/>
    <d v="1899-12-30T15:15:00"/>
    <d v="1899-12-30T16:45:00"/>
    <n v="50"/>
    <d v="1899-12-30T01:30:00"/>
    <n v="1"/>
    <n v="30"/>
    <n v="1.5"/>
    <n v="75"/>
  </r>
  <r>
    <x v="1"/>
    <s v="Matematyka"/>
    <d v="2026-02-18T00:00:00"/>
    <d v="1899-12-30T09:00:00"/>
    <d v="1899-12-30T10:30:00"/>
    <n v="50"/>
    <d v="1899-12-30T01:30:00"/>
    <n v="1"/>
    <n v="30"/>
    <n v="1.5"/>
    <n v="75"/>
  </r>
  <r>
    <x v="0"/>
    <s v="Informatyka"/>
    <d v="2026-02-18T00:00:00"/>
    <d v="1899-12-30T11:30:00"/>
    <d v="1899-12-30T13:00:00"/>
    <n v="60"/>
    <d v="1899-12-30T01:30:00"/>
    <n v="1"/>
    <n v="30"/>
    <n v="1.5"/>
    <n v="90"/>
  </r>
  <r>
    <x v="15"/>
    <s v="Informatyka"/>
    <d v="2026-02-18T00:00:00"/>
    <d v="1899-12-30T14:00:00"/>
    <d v="1899-12-30T15:30:00"/>
    <n v="60"/>
    <d v="1899-12-30T01:30:00"/>
    <n v="1"/>
    <n v="30"/>
    <n v="1.5"/>
    <n v="90"/>
  </r>
  <r>
    <x v="1"/>
    <s v="Matematyka"/>
    <d v="2026-02-19T00:00:00"/>
    <d v="1899-12-30T09:00:00"/>
    <d v="1899-12-30T11:00:00"/>
    <n v="50"/>
    <d v="1899-12-30T02:00:00"/>
    <n v="2"/>
    <n v="0"/>
    <n v="2"/>
    <n v="100"/>
  </r>
  <r>
    <x v="0"/>
    <s v="Informatyka"/>
    <d v="2026-02-20T00:00:00"/>
    <d v="1899-12-30T09:00:00"/>
    <d v="1899-12-30T10:15:00"/>
    <n v="60"/>
    <d v="1899-12-30T01:15:00"/>
    <n v="1"/>
    <n v="15"/>
    <n v="1.25"/>
    <n v="75"/>
  </r>
  <r>
    <x v="0"/>
    <s v="Informatyka"/>
    <d v="2026-02-20T00:00:00"/>
    <d v="1899-12-30T10:30:00"/>
    <d v="1899-12-30T11:45:00"/>
    <n v="60"/>
    <d v="1899-12-30T01:15:00"/>
    <n v="1"/>
    <n v="15"/>
    <n v="1.25"/>
    <n v="75"/>
  </r>
  <r>
    <x v="3"/>
    <s v="Fizyka"/>
    <d v="2026-02-20T00:00:00"/>
    <d v="1899-12-30T12:15:00"/>
    <d v="1899-12-30T14:15:00"/>
    <n v="40"/>
    <d v="1899-12-30T02:00:00"/>
    <n v="2"/>
    <n v="0"/>
    <n v="2"/>
    <n v="80"/>
  </r>
  <r>
    <x v="8"/>
    <s v="Matematyka"/>
    <d v="2026-02-20T00:00:00"/>
    <d v="1899-12-30T14:30:00"/>
    <d v="1899-12-30T15:45:00"/>
    <n v="50"/>
    <d v="1899-12-30T01:15:00"/>
    <n v="1"/>
    <n v="15"/>
    <n v="1.25"/>
    <n v="62.5"/>
  </r>
  <r>
    <x v="16"/>
    <s v="Informatyka"/>
    <d v="2026-02-20T00:00:00"/>
    <d v="1899-12-30T16:45:00"/>
    <d v="1899-12-30T18:15:00"/>
    <n v="60"/>
    <d v="1899-12-30T01:30:00"/>
    <n v="1"/>
    <n v="30"/>
    <n v="1.5"/>
    <n v="90"/>
  </r>
  <r>
    <x v="7"/>
    <s v="Fizyka"/>
    <d v="2026-02-23T00:00:00"/>
    <d v="1899-12-30T09:00:00"/>
    <d v="1899-12-30T10:15:00"/>
    <n v="40"/>
    <d v="1899-12-30T01:15:00"/>
    <n v="1"/>
    <n v="15"/>
    <n v="1.25"/>
    <n v="50"/>
  </r>
  <r>
    <x v="6"/>
    <s v="Fizyka"/>
    <d v="2026-02-24T00:00:00"/>
    <d v="1899-12-30T09:00:00"/>
    <d v="1899-12-30T10:30:00"/>
    <n v="40"/>
    <d v="1899-12-30T01:30:00"/>
    <n v="1"/>
    <n v="30"/>
    <n v="1.5"/>
    <n v="60"/>
  </r>
  <r>
    <x v="0"/>
    <s v="Informatyka"/>
    <d v="2026-02-24T00:00:00"/>
    <d v="1899-12-30T10:30:00"/>
    <d v="1899-12-30T12:15:00"/>
    <n v="60"/>
    <d v="1899-12-30T01:45:00"/>
    <n v="1"/>
    <n v="45"/>
    <n v="1.75"/>
    <n v="105"/>
  </r>
  <r>
    <x v="10"/>
    <s v="Fizyka"/>
    <d v="2026-02-24T00:00:00"/>
    <d v="1899-12-30T12:30:00"/>
    <d v="1899-12-30T14:00:00"/>
    <n v="40"/>
    <d v="1899-12-30T01:30:00"/>
    <n v="1"/>
    <n v="30"/>
    <n v="1.5"/>
    <n v="60"/>
  </r>
  <r>
    <x v="7"/>
    <s v="Fizyka"/>
    <d v="2026-02-26T00:00:00"/>
    <d v="1899-12-30T09:00:00"/>
    <d v="1899-12-30T11:00:00"/>
    <n v="40"/>
    <d v="1899-12-30T02:00:00"/>
    <n v="2"/>
    <n v="0"/>
    <n v="2"/>
    <n v="80"/>
  </r>
  <r>
    <x v="9"/>
    <s v="Fizyka"/>
    <d v="2026-02-26T00:00:00"/>
    <d v="1899-12-30T11:00:00"/>
    <d v="1899-12-30T12:15:00"/>
    <n v="40"/>
    <d v="1899-12-30T01:15:00"/>
    <n v="1"/>
    <n v="15"/>
    <n v="1.25"/>
    <n v="50"/>
  </r>
  <r>
    <x v="5"/>
    <s v="Informatyka"/>
    <d v="2026-02-26T00:00:00"/>
    <d v="1899-12-30T12:30:00"/>
    <d v="1899-12-30T14:00:00"/>
    <n v="60"/>
    <d v="1899-12-30T01:30:00"/>
    <n v="1"/>
    <n v="30"/>
    <n v="1.5"/>
    <n v="90"/>
  </r>
  <r>
    <x v="9"/>
    <s v="Fizyka"/>
    <d v="2026-02-27T00:00:00"/>
    <d v="1899-12-30T09:00:00"/>
    <d v="1899-12-30T10:45:00"/>
    <n v="40"/>
    <d v="1899-12-30T01:45:00"/>
    <n v="1"/>
    <n v="45"/>
    <n v="1.75"/>
    <n v="70"/>
  </r>
  <r>
    <x v="10"/>
    <s v="Fizyka"/>
    <d v="2026-02-27T00:00:00"/>
    <d v="1899-12-30T11:00:00"/>
    <d v="1899-12-30T12:45:00"/>
    <n v="40"/>
    <d v="1899-12-30T01:45:00"/>
    <n v="1"/>
    <n v="45"/>
    <n v="1.75"/>
    <n v="70"/>
  </r>
  <r>
    <x v="2"/>
    <s v="Informatyka"/>
    <d v="2026-02-27T00:00:00"/>
    <d v="1899-12-30T12:45:00"/>
    <d v="1899-12-30T14:00:00"/>
    <n v="60"/>
    <d v="1899-12-30T01:15:00"/>
    <n v="1"/>
    <n v="15"/>
    <n v="1.25"/>
    <n v="75"/>
  </r>
  <r>
    <x v="4"/>
    <s v="Matematyka"/>
    <d v="2026-02-27T00:00:00"/>
    <d v="1899-12-30T14:15:00"/>
    <d v="1899-12-30T15:45:00"/>
    <n v="50"/>
    <d v="1899-12-30T01:30:00"/>
    <n v="1"/>
    <n v="30"/>
    <n v="1.5"/>
    <n v="7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35">
  <r>
    <s v="Bartek"/>
    <s v="Informatyka"/>
    <d v="2025-10-01T00:00:00"/>
    <d v="1899-12-30T09:00:00"/>
    <d v="1899-12-30T10:00:00"/>
    <n v="60"/>
    <s v="BAR"/>
    <s v="INF"/>
    <n v="20"/>
    <x v="0"/>
  </r>
  <r>
    <s v="Wiktor"/>
    <s v="Matematyka"/>
    <d v="2025-10-02T00:00:00"/>
    <d v="1899-12-30T09:00:00"/>
    <d v="1899-12-30T10:45:00"/>
    <n v="50"/>
    <s v="WIK"/>
    <s v="MAT"/>
    <n v="29"/>
    <x v="1"/>
  </r>
  <r>
    <s v="Zuzanna"/>
    <s v="Matematyka"/>
    <d v="2025-10-02T00:00:00"/>
    <d v="1899-12-30T11:15:00"/>
    <d v="1899-12-30T13:15:00"/>
    <n v="50"/>
    <s v="ZUZ"/>
    <s v="MAT"/>
    <n v="19"/>
    <x v="2"/>
  </r>
  <r>
    <s v="Jan"/>
    <s v="Fizyka"/>
    <d v="2025-10-06T00:00:00"/>
    <d v="1899-12-30T09:00:00"/>
    <d v="1899-12-30T11:00:00"/>
    <n v="40"/>
    <s v="JAN"/>
    <s v="FIZ"/>
    <n v="24"/>
    <x v="3"/>
  </r>
  <r>
    <s v="Wiktor"/>
    <s v="Matematyka"/>
    <d v="2025-10-06T00:00:00"/>
    <d v="1899-12-30T11:30:00"/>
    <d v="1899-12-30T12:30:00"/>
    <n v="50"/>
    <s v="WIK"/>
    <s v="MAT"/>
    <n v="29"/>
    <x v="1"/>
  </r>
  <r>
    <s v="Agnieszka"/>
    <s v="Matematyka"/>
    <d v="2025-10-07T00:00:00"/>
    <d v="1899-12-30T09:00:00"/>
    <d v="1899-12-30T10:15:00"/>
    <n v="50"/>
    <s v="AGN"/>
    <s v="MAT"/>
    <n v="16"/>
    <x v="4"/>
  </r>
  <r>
    <s v="Katarzyna"/>
    <s v="Informatyka"/>
    <d v="2025-10-07T00:00:00"/>
    <d v="1899-12-30T11:00:00"/>
    <d v="1899-12-30T12:45:00"/>
    <n v="60"/>
    <s v="KAT"/>
    <s v="INF"/>
    <n v="24"/>
    <x v="5"/>
  </r>
  <r>
    <s v="Zbigniew"/>
    <s v="Fizyka"/>
    <d v="2025-10-07T00:00:00"/>
    <d v="1899-12-30T13:30:00"/>
    <d v="1899-12-30T14:45:00"/>
    <n v="40"/>
    <s v="ZBI"/>
    <s v="FIZ"/>
    <n v="16"/>
    <x v="6"/>
  </r>
  <r>
    <s v="Katarzyna"/>
    <s v="Informatyka"/>
    <d v="2025-10-08T00:00:00"/>
    <d v="1899-12-30T09:00:00"/>
    <d v="1899-12-30T10:00:00"/>
    <n v="60"/>
    <s v="KAT"/>
    <s v="INF"/>
    <n v="24"/>
    <x v="5"/>
  </r>
  <r>
    <s v="Jan"/>
    <s v="Fizyka"/>
    <d v="2025-10-08T00:00:00"/>
    <d v="1899-12-30T10:45:00"/>
    <d v="1899-12-30T12:15:00"/>
    <n v="40"/>
    <s v="JAN"/>
    <s v="FIZ"/>
    <n v="24"/>
    <x v="3"/>
  </r>
  <r>
    <s v="Jan"/>
    <s v="Fizyka"/>
    <d v="2025-10-08T00:00:00"/>
    <d v="1899-12-30T12:30:00"/>
    <d v="1899-12-30T14:15:00"/>
    <n v="40"/>
    <s v="JAN"/>
    <s v="FIZ"/>
    <n v="24"/>
    <x v="3"/>
  </r>
  <r>
    <s v="Wiktor"/>
    <s v="Matematyka"/>
    <d v="2025-10-10T00:00:00"/>
    <d v="1899-12-30T09:00:00"/>
    <d v="1899-12-30T10:00:00"/>
    <n v="50"/>
    <s v="WIK"/>
    <s v="MAT"/>
    <n v="29"/>
    <x v="1"/>
  </r>
  <r>
    <s v="Bartek"/>
    <s v="Informatyka"/>
    <d v="2025-10-10T00:00:00"/>
    <d v="1899-12-30T10:30:00"/>
    <d v="1899-12-30T12:00:00"/>
    <n v="60"/>
    <s v="BAR"/>
    <s v="INF"/>
    <n v="20"/>
    <x v="0"/>
  </r>
  <r>
    <s v="Katarzyna"/>
    <s v="Informatyka"/>
    <d v="2025-10-10T00:00:00"/>
    <d v="1899-12-30T12:45:00"/>
    <d v="1899-12-30T13:45:00"/>
    <n v="60"/>
    <s v="KAT"/>
    <s v="INF"/>
    <n v="24"/>
    <x v="5"/>
  </r>
  <r>
    <s v="Bartek"/>
    <s v="Informatyka"/>
    <d v="2025-10-10T00:00:00"/>
    <d v="1899-12-30T14:15:00"/>
    <d v="1899-12-30T15:45:00"/>
    <n v="60"/>
    <s v="BAR"/>
    <s v="INF"/>
    <n v="20"/>
    <x v="0"/>
  </r>
  <r>
    <s v="Zuzanna"/>
    <s v="Informatyka"/>
    <d v="2025-10-13T00:00:00"/>
    <d v="1899-12-30T09:30:00"/>
    <d v="1899-12-30T11:00:00"/>
    <n v="60"/>
    <s v="ZUZ"/>
    <s v="INF"/>
    <n v="19"/>
    <x v="7"/>
  </r>
  <r>
    <s v="Jan"/>
    <s v="Fizyka"/>
    <d v="2025-10-13T00:00:00"/>
    <d v="1899-12-30T11:15:00"/>
    <d v="1899-12-30T12:30:00"/>
    <n v="40"/>
    <s v="JAN"/>
    <s v="FIZ"/>
    <n v="24"/>
    <x v="3"/>
  </r>
  <r>
    <s v="Wiktor"/>
    <s v="Matematyka"/>
    <d v="2025-10-13T00:00:00"/>
    <d v="1899-12-30T12:45:00"/>
    <d v="1899-12-30T14:45:00"/>
    <n v="50"/>
    <s v="WIK"/>
    <s v="MAT"/>
    <n v="29"/>
    <x v="1"/>
  </r>
  <r>
    <s v="Jan"/>
    <s v="Fizyka"/>
    <d v="2025-10-13T00:00:00"/>
    <d v="1899-12-30T15:00:00"/>
    <d v="1899-12-30T17:00:00"/>
    <n v="40"/>
    <s v="JAN"/>
    <s v="FIZ"/>
    <n v="24"/>
    <x v="3"/>
  </r>
  <r>
    <s v="Julita"/>
    <s v="Informatyka"/>
    <d v="2025-10-13T00:00:00"/>
    <d v="1899-12-30T17:00:00"/>
    <d v="1899-12-30T18:15:00"/>
    <n v="60"/>
    <s v="JUL"/>
    <s v="INF"/>
    <n v="18"/>
    <x v="8"/>
  </r>
  <r>
    <s v="Ewa"/>
    <s v="Matematyka"/>
    <d v="2025-10-14T00:00:00"/>
    <d v="1899-12-30T09:00:00"/>
    <d v="1899-12-30T10:15:00"/>
    <n v="50"/>
    <s v="EWA"/>
    <s v="MAT"/>
    <n v="14"/>
    <x v="9"/>
  </r>
  <r>
    <s v="Maciej"/>
    <s v="Fizyka"/>
    <d v="2025-10-14T00:00:00"/>
    <d v="1899-12-30T10:30:00"/>
    <d v="1899-12-30T11:30:00"/>
    <n v="40"/>
    <s v="MAC"/>
    <s v="FIZ"/>
    <n v="22"/>
    <x v="10"/>
  </r>
  <r>
    <s v="Maciej"/>
    <s v="Fizyka"/>
    <d v="2025-10-14T00:00:00"/>
    <d v="1899-12-30T11:30:00"/>
    <d v="1899-12-30T12:45:00"/>
    <n v="40"/>
    <s v="MAC"/>
    <s v="FIZ"/>
    <n v="22"/>
    <x v="10"/>
  </r>
  <r>
    <s v="Wiktor"/>
    <s v="Matematyka"/>
    <d v="2025-10-14T00:00:00"/>
    <d v="1899-12-30T12:45:00"/>
    <d v="1899-12-30T14:15:00"/>
    <n v="50"/>
    <s v="WIK"/>
    <s v="MAT"/>
    <n v="29"/>
    <x v="1"/>
  </r>
  <r>
    <s v="Zdzisław"/>
    <s v="Matematyka"/>
    <d v="2025-10-14T00:00:00"/>
    <d v="1899-12-30T14:30:00"/>
    <d v="1899-12-30T15:30:00"/>
    <n v="50"/>
    <s v="ZDZ"/>
    <s v="MAT"/>
    <n v="18"/>
    <x v="11"/>
  </r>
  <r>
    <s v="Ewa"/>
    <s v="Matematyka"/>
    <d v="2025-10-15T00:00:00"/>
    <d v="1899-12-30T09:00:00"/>
    <d v="1899-12-30T10:15:00"/>
    <n v="50"/>
    <s v="EWA"/>
    <s v="MAT"/>
    <n v="14"/>
    <x v="9"/>
  </r>
  <r>
    <s v="Katarzyna"/>
    <s v="Informatyka"/>
    <d v="2025-10-15T00:00:00"/>
    <d v="1899-12-30T10:15:00"/>
    <d v="1899-12-30T11:30:00"/>
    <n v="60"/>
    <s v="KAT"/>
    <s v="INF"/>
    <n v="24"/>
    <x v="5"/>
  </r>
  <r>
    <s v="Zbigniew"/>
    <s v="Informatyka"/>
    <d v="2025-10-15T00:00:00"/>
    <d v="1899-12-30T12:15:00"/>
    <d v="1899-12-30T14:00:00"/>
    <n v="60"/>
    <s v="ZBI"/>
    <s v="INF"/>
    <n v="16"/>
    <x v="12"/>
  </r>
  <r>
    <s v="Wiktor"/>
    <s v="Matematyka"/>
    <d v="2025-10-20T00:00:00"/>
    <d v="1899-12-30T09:00:00"/>
    <d v="1899-12-30T10:30:00"/>
    <n v="50"/>
    <s v="WIK"/>
    <s v="MAT"/>
    <n v="29"/>
    <x v="1"/>
  </r>
  <r>
    <s v="Zdzisław"/>
    <s v="Matematyka"/>
    <d v="2025-10-20T00:00:00"/>
    <d v="1899-12-30T11:00:00"/>
    <d v="1899-12-30T13:00:00"/>
    <n v="50"/>
    <s v="ZDZ"/>
    <s v="MAT"/>
    <n v="18"/>
    <x v="11"/>
  </r>
  <r>
    <s v="Julita"/>
    <s v="Informatyka"/>
    <d v="2025-10-20T00:00:00"/>
    <d v="1899-12-30T14:00:00"/>
    <d v="1899-12-30T15:00:00"/>
    <n v="60"/>
    <s v="JUL"/>
    <s v="INF"/>
    <n v="18"/>
    <x v="8"/>
  </r>
  <r>
    <s v="Jan"/>
    <s v="Fizyka"/>
    <d v="2025-10-20T00:00:00"/>
    <d v="1899-12-30T15:15:00"/>
    <d v="1899-12-30T16:45:00"/>
    <n v="40"/>
    <s v="JAN"/>
    <s v="FIZ"/>
    <n v="24"/>
    <x v="3"/>
  </r>
  <r>
    <s v="Zuzanna"/>
    <s v="Matematyka"/>
    <d v="2025-10-21T00:00:00"/>
    <d v="1899-12-30T09:00:00"/>
    <d v="1899-12-30T11:00:00"/>
    <n v="50"/>
    <s v="ZUZ"/>
    <s v="MAT"/>
    <n v="19"/>
    <x v="2"/>
  </r>
  <r>
    <s v="Zuzanna"/>
    <s v="Informatyka"/>
    <d v="2025-10-21T00:00:00"/>
    <d v="1899-12-30T11:30:00"/>
    <d v="1899-12-30T13:15:00"/>
    <n v="60"/>
    <s v="ZUZ"/>
    <s v="INF"/>
    <n v="19"/>
    <x v="7"/>
  </r>
  <r>
    <s v="Zdzisław"/>
    <s v="Matematyka"/>
    <d v="2025-10-22T00:00:00"/>
    <d v="1899-12-30T09:00:00"/>
    <d v="1899-12-30T10:15:00"/>
    <n v="50"/>
    <s v="ZDZ"/>
    <s v="MAT"/>
    <n v="18"/>
    <x v="11"/>
  </r>
  <r>
    <s v="Agnieszka"/>
    <s v="Informatyka"/>
    <d v="2025-10-22T00:00:00"/>
    <d v="1899-12-30T10:45:00"/>
    <d v="1899-12-30T11:45:00"/>
    <n v="60"/>
    <s v="AGN"/>
    <s v="INF"/>
    <n v="16"/>
    <x v="13"/>
  </r>
  <r>
    <s v="Zdzisław"/>
    <s v="Fizyka"/>
    <d v="2025-10-23T00:00:00"/>
    <d v="1899-12-30T09:00:00"/>
    <d v="1899-12-30T10:00:00"/>
    <n v="40"/>
    <s v="ZDZ"/>
    <s v="FIZ"/>
    <n v="18"/>
    <x v="14"/>
  </r>
  <r>
    <s v="Bartek"/>
    <s v="Informatyka"/>
    <d v="2025-10-24T00:00:00"/>
    <d v="1899-12-30T09:00:00"/>
    <d v="1899-12-30T10:00:00"/>
    <n v="60"/>
    <s v="BAR"/>
    <s v="INF"/>
    <n v="20"/>
    <x v="0"/>
  </r>
  <r>
    <s v="Maciej"/>
    <s v="Fizyka"/>
    <d v="2025-10-24T00:00:00"/>
    <d v="1899-12-30T10:30:00"/>
    <d v="1899-12-30T11:30:00"/>
    <n v="40"/>
    <s v="MAC"/>
    <s v="FIZ"/>
    <n v="22"/>
    <x v="10"/>
  </r>
  <r>
    <s v="Zbigniew"/>
    <s v="Informatyka"/>
    <d v="2025-10-31T00:00:00"/>
    <d v="1899-12-30T09:00:00"/>
    <d v="1899-12-30T10:45:00"/>
    <n v="60"/>
    <s v="ZBI"/>
    <s v="INF"/>
    <n v="16"/>
    <x v="12"/>
  </r>
  <r>
    <s v="Katarzyna"/>
    <s v="Informatyka"/>
    <d v="2025-10-31T00:00:00"/>
    <d v="1899-12-30T10:45:00"/>
    <d v="1899-12-30T12:15:00"/>
    <n v="60"/>
    <s v="KAT"/>
    <s v="INF"/>
    <n v="24"/>
    <x v="5"/>
  </r>
  <r>
    <s v="Maciej"/>
    <s v="Fizyka"/>
    <d v="2025-10-31T00:00:00"/>
    <d v="1899-12-30T12:45:00"/>
    <d v="1899-12-30T14:30:00"/>
    <n v="40"/>
    <s v="MAC"/>
    <s v="FIZ"/>
    <n v="22"/>
    <x v="10"/>
  </r>
  <r>
    <s v="Bartek"/>
    <s v="Informatyka"/>
    <d v="2025-10-31T00:00:00"/>
    <d v="1899-12-30T14:30:00"/>
    <d v="1899-12-30T16:15:00"/>
    <n v="60"/>
    <s v="BAR"/>
    <s v="INF"/>
    <n v="20"/>
    <x v="0"/>
  </r>
  <r>
    <s v="Zuzanna"/>
    <s v="Informatyka"/>
    <d v="2025-11-03T00:00:00"/>
    <d v="1899-12-30T09:00:00"/>
    <d v="1899-12-30T10:30:00"/>
    <n v="60"/>
    <s v="ZUZ"/>
    <s v="INF"/>
    <n v="19"/>
    <x v="7"/>
  </r>
  <r>
    <s v="Wiktor"/>
    <s v="Matematyka"/>
    <d v="2025-11-05T00:00:00"/>
    <d v="1899-12-30T09:00:00"/>
    <d v="1899-12-30T10:00:00"/>
    <n v="50"/>
    <s v="WIK"/>
    <s v="MAT"/>
    <n v="29"/>
    <x v="1"/>
  </r>
  <r>
    <s v="Wiktor"/>
    <s v="Matematyka"/>
    <d v="2025-11-05T00:00:00"/>
    <d v="1899-12-30T10:00:00"/>
    <d v="1899-12-30T12:00:00"/>
    <n v="50"/>
    <s v="WIK"/>
    <s v="MAT"/>
    <n v="29"/>
    <x v="1"/>
  </r>
  <r>
    <s v="Zuzanna"/>
    <s v="Informatyka"/>
    <d v="2025-11-05T00:00:00"/>
    <d v="1899-12-30T12:30:00"/>
    <d v="1899-12-30T14:00:00"/>
    <n v="60"/>
    <s v="ZUZ"/>
    <s v="INF"/>
    <n v="19"/>
    <x v="7"/>
  </r>
  <r>
    <s v="Bartek"/>
    <s v="Informatyka"/>
    <d v="2025-11-06T00:00:00"/>
    <d v="1899-12-30T09:00:00"/>
    <d v="1899-12-30T10:30:00"/>
    <n v="60"/>
    <s v="BAR"/>
    <s v="INF"/>
    <n v="20"/>
    <x v="0"/>
  </r>
  <r>
    <s v="Ewa"/>
    <s v="Matematyka"/>
    <d v="2025-11-06T00:00:00"/>
    <d v="1899-12-30T11:00:00"/>
    <d v="1899-12-30T12:45:00"/>
    <n v="50"/>
    <s v="EWA"/>
    <s v="MAT"/>
    <n v="14"/>
    <x v="9"/>
  </r>
  <r>
    <s v="Zbigniew"/>
    <s v="Fizyka"/>
    <d v="2025-11-06T00:00:00"/>
    <d v="1899-12-30T13:45:00"/>
    <d v="1899-12-30T15:30:00"/>
    <n v="40"/>
    <s v="ZBI"/>
    <s v="FIZ"/>
    <n v="16"/>
    <x v="6"/>
  </r>
  <r>
    <s v="Agnieszka"/>
    <s v="Informatyka"/>
    <d v="2025-11-06T00:00:00"/>
    <d v="1899-12-30T15:30:00"/>
    <d v="1899-12-30T17:00:00"/>
    <n v="60"/>
    <s v="AGN"/>
    <s v="INF"/>
    <n v="16"/>
    <x v="13"/>
  </r>
  <r>
    <s v="Zuzanna"/>
    <s v="Matematyka"/>
    <d v="2025-11-06T00:00:00"/>
    <d v="1899-12-30T17:00:00"/>
    <d v="1899-12-30T18:00:00"/>
    <n v="50"/>
    <s v="ZUZ"/>
    <s v="MAT"/>
    <n v="19"/>
    <x v="2"/>
  </r>
  <r>
    <s v="Katarzyna"/>
    <s v="Informatyka"/>
    <d v="2025-11-07T00:00:00"/>
    <d v="1899-12-30T09:00:00"/>
    <d v="1899-12-30T10:00:00"/>
    <n v="60"/>
    <s v="KAT"/>
    <s v="INF"/>
    <n v="24"/>
    <x v="5"/>
  </r>
  <r>
    <s v="Agnieszka"/>
    <s v="Informatyka"/>
    <d v="2025-11-07T00:00:00"/>
    <d v="1899-12-30T10:45:00"/>
    <d v="1899-12-30T12:15:00"/>
    <n v="60"/>
    <s v="AGN"/>
    <s v="INF"/>
    <n v="16"/>
    <x v="13"/>
  </r>
  <r>
    <s v="Jan"/>
    <s v="Fizyka"/>
    <d v="2025-11-10T00:00:00"/>
    <d v="1899-12-30T09:00:00"/>
    <d v="1899-12-30T10:15:00"/>
    <n v="40"/>
    <s v="JAN"/>
    <s v="FIZ"/>
    <n v="24"/>
    <x v="3"/>
  </r>
  <r>
    <s v="Jan"/>
    <s v="Fizyka"/>
    <d v="2025-11-10T00:00:00"/>
    <d v="1899-12-30T10:15:00"/>
    <d v="1899-12-30T11:30:00"/>
    <n v="40"/>
    <s v="JAN"/>
    <s v="FIZ"/>
    <n v="24"/>
    <x v="3"/>
  </r>
  <r>
    <s v="Julita"/>
    <s v="Fizyka"/>
    <d v="2025-11-11T00:00:00"/>
    <d v="1899-12-30T09:00:00"/>
    <d v="1899-12-30T10:00:00"/>
    <n v="40"/>
    <s v="JUL"/>
    <s v="FIZ"/>
    <n v="18"/>
    <x v="15"/>
  </r>
  <r>
    <s v="Zuzanna"/>
    <s v="Informatyka"/>
    <d v="2025-11-11T00:00:00"/>
    <d v="1899-12-30T10:00:00"/>
    <d v="1899-12-30T11:15:00"/>
    <n v="60"/>
    <s v="ZUZ"/>
    <s v="INF"/>
    <n v="19"/>
    <x v="7"/>
  </r>
  <r>
    <s v="Agnieszka"/>
    <s v="Informatyka"/>
    <d v="2025-11-11T00:00:00"/>
    <d v="1899-12-30T11:15:00"/>
    <d v="1899-12-30T12:15:00"/>
    <n v="60"/>
    <s v="AGN"/>
    <s v="INF"/>
    <n v="16"/>
    <x v="13"/>
  </r>
  <r>
    <s v="Maciej"/>
    <s v="Fizyka"/>
    <d v="2025-11-12T00:00:00"/>
    <d v="1899-12-30T09:00:00"/>
    <d v="1899-12-30T10:00:00"/>
    <n v="40"/>
    <s v="MAC"/>
    <s v="FIZ"/>
    <n v="22"/>
    <x v="10"/>
  </r>
  <r>
    <s v="Julita"/>
    <s v="Informatyka"/>
    <d v="2025-11-12T00:00:00"/>
    <d v="1899-12-30T11:00:00"/>
    <d v="1899-12-30T12:30:00"/>
    <n v="60"/>
    <s v="JUL"/>
    <s v="INF"/>
    <n v="18"/>
    <x v="8"/>
  </r>
  <r>
    <s v="Bartek"/>
    <s v="Informatyka"/>
    <d v="2025-11-12T00:00:00"/>
    <d v="1899-12-30T12:45:00"/>
    <d v="1899-12-30T13:45:00"/>
    <n v="60"/>
    <s v="BAR"/>
    <s v="INF"/>
    <n v="20"/>
    <x v="0"/>
  </r>
  <r>
    <s v="Agnieszka"/>
    <s v="Informatyka"/>
    <d v="2025-11-12T00:00:00"/>
    <d v="1899-12-30T13:45:00"/>
    <d v="1899-12-30T15:00:00"/>
    <n v="60"/>
    <s v="AGN"/>
    <s v="INF"/>
    <n v="16"/>
    <x v="13"/>
  </r>
  <r>
    <s v="Katarzyna"/>
    <s v="Informatyka"/>
    <d v="2025-11-12T00:00:00"/>
    <d v="1899-12-30T15:45:00"/>
    <d v="1899-12-30T17:15:00"/>
    <n v="60"/>
    <s v="KAT"/>
    <s v="INF"/>
    <n v="24"/>
    <x v="5"/>
  </r>
  <r>
    <s v="Maciej"/>
    <s v="Fizyka"/>
    <d v="2025-11-13T00:00:00"/>
    <d v="1899-12-30T09:00:00"/>
    <d v="1899-12-30T11:00:00"/>
    <n v="40"/>
    <s v="MAC"/>
    <s v="FIZ"/>
    <n v="22"/>
    <x v="10"/>
  </r>
  <r>
    <s v="Maciej"/>
    <s v="Fizyka"/>
    <d v="2025-11-13T00:00:00"/>
    <d v="1899-12-30T11:15:00"/>
    <d v="1899-12-30T12:45:00"/>
    <n v="40"/>
    <s v="MAC"/>
    <s v="FIZ"/>
    <n v="22"/>
    <x v="10"/>
  </r>
  <r>
    <s v="Agnieszka"/>
    <s v="Matematyka"/>
    <d v="2025-11-13T00:00:00"/>
    <d v="1899-12-30T13:30:00"/>
    <d v="1899-12-30T15:15:00"/>
    <n v="50"/>
    <s v="AGN"/>
    <s v="MAT"/>
    <n v="16"/>
    <x v="4"/>
  </r>
  <r>
    <s v="Piotrek"/>
    <s v="Fizyka"/>
    <d v="2025-11-13T00:00:00"/>
    <d v="1899-12-30T16:00:00"/>
    <d v="1899-12-30T18:00:00"/>
    <n v="40"/>
    <s v="PIO"/>
    <s v="FIZ"/>
    <n v="1"/>
    <x v="16"/>
  </r>
  <r>
    <s v="Julita"/>
    <s v="Fizyka"/>
    <d v="2025-11-14T00:00:00"/>
    <d v="1899-12-30T09:00:00"/>
    <d v="1899-12-30T10:15:00"/>
    <n v="40"/>
    <s v="JUL"/>
    <s v="FIZ"/>
    <n v="18"/>
    <x v="15"/>
  </r>
  <r>
    <s v="Wiktor"/>
    <s v="Matematyka"/>
    <d v="2025-11-14T00:00:00"/>
    <d v="1899-12-30T10:30:00"/>
    <d v="1899-12-30T11:45:00"/>
    <n v="50"/>
    <s v="WIK"/>
    <s v="MAT"/>
    <n v="29"/>
    <x v="1"/>
  </r>
  <r>
    <s v="Jan"/>
    <s v="Fizyka"/>
    <d v="2025-11-14T00:00:00"/>
    <d v="1899-12-30T12:15:00"/>
    <d v="1899-12-30T14:15:00"/>
    <n v="40"/>
    <s v="JAN"/>
    <s v="FIZ"/>
    <n v="24"/>
    <x v="3"/>
  </r>
  <r>
    <s v="Jan"/>
    <s v="Fizyka"/>
    <d v="2025-11-17T00:00:00"/>
    <d v="1899-12-30T09:00:00"/>
    <d v="1899-12-30T11:00:00"/>
    <n v="40"/>
    <s v="JAN"/>
    <s v="FIZ"/>
    <n v="24"/>
    <x v="3"/>
  </r>
  <r>
    <s v="Bartek"/>
    <s v="Informatyka"/>
    <d v="2025-11-17T00:00:00"/>
    <d v="1899-12-30T11:30:00"/>
    <d v="1899-12-30T13:15:00"/>
    <n v="60"/>
    <s v="BAR"/>
    <s v="INF"/>
    <n v="20"/>
    <x v="0"/>
  </r>
  <r>
    <s v="Bartek"/>
    <s v="Informatyka"/>
    <d v="2025-11-17T00:00:00"/>
    <d v="1899-12-30T13:30:00"/>
    <d v="1899-12-30T15:00:00"/>
    <n v="60"/>
    <s v="BAR"/>
    <s v="INF"/>
    <n v="20"/>
    <x v="0"/>
  </r>
  <r>
    <s v="Zdzisław"/>
    <s v="Matematyka"/>
    <d v="2025-11-17T00:00:00"/>
    <d v="1899-12-30T16:15:00"/>
    <d v="1899-12-30T18:15:00"/>
    <n v="50"/>
    <s v="ZDZ"/>
    <s v="MAT"/>
    <n v="18"/>
    <x v="11"/>
  </r>
  <r>
    <s v="Zuzanna"/>
    <s v="Informatyka"/>
    <d v="2025-11-18T00:00:00"/>
    <d v="1899-12-30T09:00:00"/>
    <d v="1899-12-30T10:00:00"/>
    <n v="60"/>
    <s v="ZUZ"/>
    <s v="INF"/>
    <n v="19"/>
    <x v="7"/>
  </r>
  <r>
    <s v="Maciej"/>
    <s v="Fizyka"/>
    <d v="2025-11-18T00:00:00"/>
    <d v="1899-12-30T10:30:00"/>
    <d v="1899-12-30T11:45:00"/>
    <n v="40"/>
    <s v="MAC"/>
    <s v="FIZ"/>
    <n v="22"/>
    <x v="10"/>
  </r>
  <r>
    <s v="Ewa"/>
    <s v="Matematyka"/>
    <d v="2025-11-19T00:00:00"/>
    <d v="1899-12-30T09:00:00"/>
    <d v="1899-12-30T10:45:00"/>
    <n v="50"/>
    <s v="EWA"/>
    <s v="MAT"/>
    <n v="14"/>
    <x v="9"/>
  </r>
  <r>
    <s v="Andrzej"/>
    <s v="Informatyka"/>
    <d v="2025-11-19T00:00:00"/>
    <d v="1899-12-30T11:15:00"/>
    <d v="1899-12-30T12:15:00"/>
    <n v="60"/>
    <s v="AND"/>
    <s v="INF"/>
    <n v="1"/>
    <x v="17"/>
  </r>
  <r>
    <s v="Maciej"/>
    <s v="Fizyka"/>
    <d v="2025-11-19T00:00:00"/>
    <d v="1899-12-30T13:00:00"/>
    <d v="1899-12-30T14:45:00"/>
    <n v="40"/>
    <s v="MAC"/>
    <s v="FIZ"/>
    <n v="22"/>
    <x v="10"/>
  </r>
  <r>
    <s v="Ewa"/>
    <s v="Matematyka"/>
    <d v="2025-11-19T00:00:00"/>
    <d v="1899-12-30T15:45:00"/>
    <d v="1899-12-30T17:15:00"/>
    <n v="50"/>
    <s v="EWA"/>
    <s v="MAT"/>
    <n v="14"/>
    <x v="9"/>
  </r>
  <r>
    <s v="Wiktor"/>
    <s v="Matematyka"/>
    <d v="2025-11-20T00:00:00"/>
    <d v="1899-12-30T09:00:00"/>
    <d v="1899-12-30T10:00:00"/>
    <n v="50"/>
    <s v="WIK"/>
    <s v="MAT"/>
    <n v="29"/>
    <x v="1"/>
  </r>
  <r>
    <s v="Jan"/>
    <s v="Fizyka"/>
    <d v="2025-11-20T00:00:00"/>
    <d v="1899-12-30T10:00:00"/>
    <d v="1899-12-30T12:00:00"/>
    <n v="40"/>
    <s v="JAN"/>
    <s v="FIZ"/>
    <n v="24"/>
    <x v="3"/>
  </r>
  <r>
    <s v="Zbigniew"/>
    <s v="Fizyka"/>
    <d v="2025-11-20T00:00:00"/>
    <d v="1899-12-30T12:45:00"/>
    <d v="1899-12-30T13:45:00"/>
    <n v="40"/>
    <s v="ZBI"/>
    <s v="FIZ"/>
    <n v="16"/>
    <x v="6"/>
  </r>
  <r>
    <s v="Wiktor"/>
    <s v="Matematyka"/>
    <d v="2025-11-20T00:00:00"/>
    <d v="1899-12-30T14:15:00"/>
    <d v="1899-12-30T15:15:00"/>
    <n v="50"/>
    <s v="WIK"/>
    <s v="MAT"/>
    <n v="29"/>
    <x v="1"/>
  </r>
  <r>
    <s v="Zdzisław"/>
    <s v="Matematyka"/>
    <d v="2025-11-20T00:00:00"/>
    <d v="1899-12-30T15:15:00"/>
    <d v="1899-12-30T16:15:00"/>
    <n v="50"/>
    <s v="ZDZ"/>
    <s v="MAT"/>
    <n v="18"/>
    <x v="11"/>
  </r>
  <r>
    <s v="Jan"/>
    <s v="Fizyka"/>
    <d v="2025-11-24T00:00:00"/>
    <d v="1899-12-30T09:00:00"/>
    <d v="1899-12-30T10:30:00"/>
    <n v="40"/>
    <s v="JAN"/>
    <s v="FIZ"/>
    <n v="24"/>
    <x v="3"/>
  </r>
  <r>
    <s v="Zbigniew"/>
    <s v="Fizyka"/>
    <d v="2025-11-24T00:00:00"/>
    <d v="1899-12-30T10:45:00"/>
    <d v="1899-12-30T12:00:00"/>
    <n v="40"/>
    <s v="ZBI"/>
    <s v="FIZ"/>
    <n v="16"/>
    <x v="6"/>
  </r>
  <r>
    <s v="Maciej"/>
    <s v="Fizyka"/>
    <d v="2025-11-24T00:00:00"/>
    <d v="1899-12-30T12:30:00"/>
    <d v="1899-12-30T13:30:00"/>
    <n v="40"/>
    <s v="MAC"/>
    <s v="FIZ"/>
    <n v="22"/>
    <x v="10"/>
  </r>
  <r>
    <s v="Katarzyna"/>
    <s v="Informatyka"/>
    <d v="2025-11-24T00:00:00"/>
    <d v="1899-12-30T14:30:00"/>
    <d v="1899-12-30T16:00:00"/>
    <n v="60"/>
    <s v="KAT"/>
    <s v="INF"/>
    <n v="24"/>
    <x v="5"/>
  </r>
  <r>
    <s v="Zbigniew"/>
    <s v="Informatyka"/>
    <d v="2025-11-24T00:00:00"/>
    <d v="1899-12-30T16:30:00"/>
    <d v="1899-12-30T18:00:00"/>
    <n v="60"/>
    <s v="ZBI"/>
    <s v="INF"/>
    <n v="16"/>
    <x v="12"/>
  </r>
  <r>
    <s v="Agnieszka"/>
    <s v="Informatyka"/>
    <d v="2025-11-25T00:00:00"/>
    <d v="1899-12-30T09:00:00"/>
    <d v="1899-12-30T10:15:00"/>
    <n v="60"/>
    <s v="AGN"/>
    <s v="INF"/>
    <n v="16"/>
    <x v="13"/>
  </r>
  <r>
    <s v="Agnieszka"/>
    <s v="Informatyka"/>
    <d v="2025-11-26T00:00:00"/>
    <d v="1899-12-30T09:00:00"/>
    <d v="1899-12-30T10:00:00"/>
    <n v="60"/>
    <s v="AGN"/>
    <s v="INF"/>
    <n v="16"/>
    <x v="13"/>
  </r>
  <r>
    <s v="Zdzisław"/>
    <s v="Fizyka"/>
    <d v="2025-11-26T00:00:00"/>
    <d v="1899-12-30T11:00:00"/>
    <d v="1899-12-30T12:45:00"/>
    <n v="40"/>
    <s v="ZDZ"/>
    <s v="FIZ"/>
    <n v="18"/>
    <x v="14"/>
  </r>
  <r>
    <s v="Maciej"/>
    <s v="Fizyka"/>
    <d v="2025-11-26T00:00:00"/>
    <d v="1899-12-30T13:45:00"/>
    <d v="1899-12-30T15:45:00"/>
    <n v="40"/>
    <s v="MAC"/>
    <s v="FIZ"/>
    <n v="22"/>
    <x v="10"/>
  </r>
  <r>
    <s v="Bartek"/>
    <s v="Informatyka"/>
    <d v="2025-11-26T00:00:00"/>
    <d v="1899-12-30T16:30:00"/>
    <d v="1899-12-30T17:30:00"/>
    <n v="60"/>
    <s v="BAR"/>
    <s v="INF"/>
    <n v="20"/>
    <x v="0"/>
  </r>
  <r>
    <s v="Zuzanna"/>
    <s v="Informatyka"/>
    <d v="2025-11-28T00:00:00"/>
    <d v="1899-12-30T09:30:00"/>
    <d v="1899-12-30T11:00:00"/>
    <n v="60"/>
    <s v="ZUZ"/>
    <s v="INF"/>
    <n v="19"/>
    <x v="7"/>
  </r>
  <r>
    <s v="Jan"/>
    <s v="Fizyka"/>
    <d v="2025-11-28T00:00:00"/>
    <d v="1899-12-30T11:30:00"/>
    <d v="1899-12-30T12:45:00"/>
    <n v="40"/>
    <s v="JAN"/>
    <s v="FIZ"/>
    <n v="24"/>
    <x v="3"/>
  </r>
  <r>
    <s v="Marcin"/>
    <s v="Matematyka"/>
    <d v="2025-12-02T00:00:00"/>
    <d v="1899-12-30T09:00:00"/>
    <d v="1899-12-30T10:00:00"/>
    <n v="50"/>
    <s v="MAR"/>
    <s v="MAT"/>
    <n v="1"/>
    <x v="18"/>
  </r>
  <r>
    <s v="Zbigniew"/>
    <s v="Informatyka"/>
    <d v="2025-12-02T00:00:00"/>
    <d v="1899-12-30T10:30:00"/>
    <d v="1899-12-30T11:30:00"/>
    <n v="60"/>
    <s v="ZBI"/>
    <s v="INF"/>
    <n v="16"/>
    <x v="12"/>
  </r>
  <r>
    <s v="Bartek"/>
    <s v="Informatyka"/>
    <d v="2025-12-02T00:00:00"/>
    <d v="1899-12-30T11:30:00"/>
    <d v="1899-12-30T13:30:00"/>
    <n v="60"/>
    <s v="BAR"/>
    <s v="INF"/>
    <n v="20"/>
    <x v="0"/>
  </r>
  <r>
    <s v="Ewa"/>
    <s v="Matematyka"/>
    <d v="2025-12-03T00:00:00"/>
    <d v="1899-12-30T09:00:00"/>
    <d v="1899-12-30T10:45:00"/>
    <n v="50"/>
    <s v="EWA"/>
    <s v="MAT"/>
    <n v="14"/>
    <x v="9"/>
  </r>
  <r>
    <s v="Maciej"/>
    <s v="Fizyka"/>
    <d v="2025-12-03T00:00:00"/>
    <d v="1899-12-30T11:30:00"/>
    <d v="1899-12-30T13:00:00"/>
    <n v="40"/>
    <s v="MAC"/>
    <s v="FIZ"/>
    <n v="22"/>
    <x v="10"/>
  </r>
  <r>
    <s v="Ewa"/>
    <s v="Matematyka"/>
    <d v="2025-12-03T00:00:00"/>
    <d v="1899-12-30T13:45:00"/>
    <d v="1899-12-30T14:45:00"/>
    <n v="50"/>
    <s v="EWA"/>
    <s v="MAT"/>
    <n v="14"/>
    <x v="9"/>
  </r>
  <r>
    <s v="Zdzisław"/>
    <s v="Matematyka"/>
    <d v="2025-12-03T00:00:00"/>
    <d v="1899-12-30T15:45:00"/>
    <d v="1899-12-30T17:15:00"/>
    <n v="50"/>
    <s v="ZDZ"/>
    <s v="MAT"/>
    <n v="18"/>
    <x v="11"/>
  </r>
  <r>
    <s v="Maciej"/>
    <s v="Fizyka"/>
    <d v="2025-12-03T00:00:00"/>
    <d v="1899-12-30T18:00:00"/>
    <d v="1899-12-30T19:00:00"/>
    <n v="40"/>
    <s v="MAC"/>
    <s v="FIZ"/>
    <n v="22"/>
    <x v="10"/>
  </r>
  <r>
    <s v="Katarzyna"/>
    <s v="Informatyka"/>
    <d v="2025-12-05T00:00:00"/>
    <d v="1899-12-30T09:00:00"/>
    <d v="1899-12-30T10:45:00"/>
    <n v="60"/>
    <s v="KAT"/>
    <s v="INF"/>
    <n v="24"/>
    <x v="5"/>
  </r>
  <r>
    <s v="Julita"/>
    <s v="Fizyka"/>
    <d v="2025-12-05T00:00:00"/>
    <d v="1899-12-30T11:00:00"/>
    <d v="1899-12-30T12:00:00"/>
    <n v="40"/>
    <s v="JUL"/>
    <s v="FIZ"/>
    <n v="18"/>
    <x v="15"/>
  </r>
  <r>
    <s v="Zuzanna"/>
    <s v="Informatyka"/>
    <d v="2025-12-05T00:00:00"/>
    <d v="1899-12-30T12:45:00"/>
    <d v="1899-12-30T14:15:00"/>
    <n v="60"/>
    <s v="ZUZ"/>
    <s v="INF"/>
    <n v="19"/>
    <x v="7"/>
  </r>
  <r>
    <s v="Patrycja"/>
    <s v="Informatyka"/>
    <d v="2025-12-08T00:00:00"/>
    <d v="1899-12-30T09:00:00"/>
    <d v="1899-12-30T10:45:00"/>
    <n v="60"/>
    <s v="PAT"/>
    <s v="INF"/>
    <n v="1"/>
    <x v="19"/>
  </r>
  <r>
    <s v="Jan"/>
    <s v="Fizyka"/>
    <d v="2025-12-08T00:00:00"/>
    <d v="1899-12-30T11:15:00"/>
    <d v="1899-12-30T13:00:00"/>
    <n v="40"/>
    <s v="JAN"/>
    <s v="FIZ"/>
    <n v="24"/>
    <x v="3"/>
  </r>
  <r>
    <s v="Katarzyna"/>
    <s v="Informatyka"/>
    <d v="2025-12-09T00:00:00"/>
    <d v="1899-12-30T09:00:00"/>
    <d v="1899-12-30T10:15:00"/>
    <n v="60"/>
    <s v="KAT"/>
    <s v="INF"/>
    <n v="24"/>
    <x v="5"/>
  </r>
  <r>
    <s v="Zdzisław"/>
    <s v="Matematyka"/>
    <d v="2025-12-09T00:00:00"/>
    <d v="1899-12-30T10:30:00"/>
    <d v="1899-12-30T11:30:00"/>
    <n v="50"/>
    <s v="ZDZ"/>
    <s v="MAT"/>
    <n v="18"/>
    <x v="11"/>
  </r>
  <r>
    <s v="Maciej"/>
    <s v="Fizyka"/>
    <d v="2025-12-10T00:00:00"/>
    <d v="1899-12-30T09:00:00"/>
    <d v="1899-12-30T10:30:00"/>
    <n v="40"/>
    <s v="MAC"/>
    <s v="FIZ"/>
    <n v="22"/>
    <x v="10"/>
  </r>
  <r>
    <s v="Anna"/>
    <s v="Informatyka"/>
    <d v="2025-12-10T00:00:00"/>
    <d v="1899-12-30T10:30:00"/>
    <d v="1899-12-30T12:00:00"/>
    <n v="60"/>
    <s v="ANN"/>
    <s v="INF"/>
    <n v="10"/>
    <x v="20"/>
  </r>
  <r>
    <s v="Agnieszka"/>
    <s v="Informatyka"/>
    <d v="2025-12-10T00:00:00"/>
    <d v="1899-12-30T13:00:00"/>
    <d v="1899-12-30T14:15:00"/>
    <n v="60"/>
    <s v="AGN"/>
    <s v="INF"/>
    <n v="16"/>
    <x v="13"/>
  </r>
  <r>
    <s v="Julita"/>
    <s v="Informatyka"/>
    <d v="2025-12-10T00:00:00"/>
    <d v="1899-12-30T14:45:00"/>
    <d v="1899-12-30T15:45:00"/>
    <n v="60"/>
    <s v="JUL"/>
    <s v="INF"/>
    <n v="18"/>
    <x v="8"/>
  </r>
  <r>
    <s v="Jan"/>
    <s v="Fizyka"/>
    <d v="2025-12-10T00:00:00"/>
    <d v="1899-12-30T16:15:00"/>
    <d v="1899-12-30T17:45:00"/>
    <n v="40"/>
    <s v="JAN"/>
    <s v="FIZ"/>
    <n v="24"/>
    <x v="3"/>
  </r>
  <r>
    <s v="Zbigniew"/>
    <s v="Fizyka"/>
    <d v="2025-12-11T00:00:00"/>
    <d v="1899-12-30T09:00:00"/>
    <d v="1899-12-30T10:15:00"/>
    <n v="40"/>
    <s v="ZBI"/>
    <s v="FIZ"/>
    <n v="16"/>
    <x v="6"/>
  </r>
  <r>
    <s v="Zuzanna"/>
    <s v="Informatyka"/>
    <d v="2025-12-11T00:00:00"/>
    <d v="1899-12-30T10:30:00"/>
    <d v="1899-12-30T11:45:00"/>
    <n v="60"/>
    <s v="ZUZ"/>
    <s v="INF"/>
    <n v="19"/>
    <x v="7"/>
  </r>
  <r>
    <s v="Jan"/>
    <s v="Fizyka"/>
    <d v="2025-12-12T00:00:00"/>
    <d v="1899-12-30T09:00:00"/>
    <d v="1899-12-30T10:15:00"/>
    <n v="40"/>
    <s v="JAN"/>
    <s v="FIZ"/>
    <n v="24"/>
    <x v="3"/>
  </r>
  <r>
    <s v="Zbigniew"/>
    <s v="Informatyka"/>
    <d v="2025-12-12T00:00:00"/>
    <d v="1899-12-30T10:30:00"/>
    <d v="1899-12-30T11:30:00"/>
    <n v="60"/>
    <s v="ZBI"/>
    <s v="INF"/>
    <n v="16"/>
    <x v="12"/>
  </r>
  <r>
    <s v="Bartek"/>
    <s v="Informatyka"/>
    <d v="2025-12-12T00:00:00"/>
    <d v="1899-12-30T11:30:00"/>
    <d v="1899-12-30T13:15:00"/>
    <n v="60"/>
    <s v="BAR"/>
    <s v="INF"/>
    <n v="20"/>
    <x v="0"/>
  </r>
  <r>
    <s v="Katarzyna"/>
    <s v="Informatyka"/>
    <d v="2025-12-15T00:00:00"/>
    <d v="1899-12-30T09:30:00"/>
    <d v="1899-12-30T11:00:00"/>
    <n v="60"/>
    <s v="KAT"/>
    <s v="INF"/>
    <n v="24"/>
    <x v="5"/>
  </r>
  <r>
    <s v="Katarzyna"/>
    <s v="Informatyka"/>
    <d v="2025-12-15T00:00:00"/>
    <d v="1899-12-30T11:15:00"/>
    <d v="1899-12-30T12:45:00"/>
    <n v="60"/>
    <s v="KAT"/>
    <s v="INF"/>
    <n v="24"/>
    <x v="5"/>
  </r>
  <r>
    <s v="Anna"/>
    <s v="Informatyka"/>
    <d v="2025-12-16T00:00:00"/>
    <d v="1899-12-30T09:00:00"/>
    <d v="1899-12-30T10:00:00"/>
    <n v="60"/>
    <s v="ANN"/>
    <s v="INF"/>
    <n v="10"/>
    <x v="20"/>
  </r>
  <r>
    <s v="Bartek"/>
    <s v="Informatyka"/>
    <d v="2026-01-05T00:00:00"/>
    <d v="1899-12-30T09:00:00"/>
    <d v="1899-12-30T10:45:00"/>
    <n v="60"/>
    <s v="BAR"/>
    <s v="INF"/>
    <n v="20"/>
    <x v="0"/>
  </r>
  <r>
    <s v="Katarzyna"/>
    <s v="Informatyka"/>
    <d v="2026-01-05T00:00:00"/>
    <d v="1899-12-30T11:30:00"/>
    <d v="1899-12-30T13:00:00"/>
    <n v="60"/>
    <s v="KAT"/>
    <s v="INF"/>
    <n v="24"/>
    <x v="5"/>
  </r>
  <r>
    <s v="Anna"/>
    <s v="Informatyka"/>
    <d v="2026-01-05T00:00:00"/>
    <d v="1899-12-30T13:45:00"/>
    <d v="1899-12-30T14:45:00"/>
    <n v="60"/>
    <s v="ANN"/>
    <s v="INF"/>
    <n v="10"/>
    <x v="20"/>
  </r>
  <r>
    <s v="Zuzanna"/>
    <s v="Matematyka"/>
    <d v="2026-01-05T00:00:00"/>
    <d v="1899-12-30T15:30:00"/>
    <d v="1899-12-30T16:45:00"/>
    <n v="50"/>
    <s v="ZUZ"/>
    <s v="MAT"/>
    <n v="19"/>
    <x v="2"/>
  </r>
  <r>
    <s v="Katarzyna"/>
    <s v="Informatyka"/>
    <d v="2026-01-05T00:00:00"/>
    <d v="1899-12-30T17:30:00"/>
    <d v="1899-12-30T19:00:00"/>
    <n v="60"/>
    <s v="KAT"/>
    <s v="INF"/>
    <n v="24"/>
    <x v="5"/>
  </r>
  <r>
    <s v="Zbigniew"/>
    <s v="Fizyka"/>
    <d v="2026-01-07T00:00:00"/>
    <d v="1899-12-30T09:00:00"/>
    <d v="1899-12-30T10:45:00"/>
    <n v="40"/>
    <s v="ZBI"/>
    <s v="FIZ"/>
    <n v="16"/>
    <x v="6"/>
  </r>
  <r>
    <s v="Anna"/>
    <s v="Informatyka"/>
    <d v="2026-01-07T00:00:00"/>
    <d v="1899-12-30T11:15:00"/>
    <d v="1899-12-30T13:00:00"/>
    <n v="60"/>
    <s v="ANN"/>
    <s v="INF"/>
    <n v="10"/>
    <x v="20"/>
  </r>
  <r>
    <s v="Wiktor"/>
    <s v="Matematyka"/>
    <d v="2026-01-07T00:00:00"/>
    <d v="1899-12-30T14:00:00"/>
    <d v="1899-12-30T15:00:00"/>
    <n v="50"/>
    <s v="WIK"/>
    <s v="MAT"/>
    <n v="29"/>
    <x v="1"/>
  </r>
  <r>
    <s v="Wiktor"/>
    <s v="Matematyka"/>
    <d v="2026-01-12T00:00:00"/>
    <d v="1899-12-30T09:00:00"/>
    <d v="1899-12-30T10:30:00"/>
    <n v="50"/>
    <s v="WIK"/>
    <s v="MAT"/>
    <n v="29"/>
    <x v="1"/>
  </r>
  <r>
    <s v="Anna"/>
    <s v="Informatyka"/>
    <d v="2026-01-12T00:00:00"/>
    <d v="1899-12-30T10:45:00"/>
    <d v="1899-12-30T12:00:00"/>
    <n v="60"/>
    <s v="ANN"/>
    <s v="INF"/>
    <n v="10"/>
    <x v="20"/>
  </r>
  <r>
    <s v="Anna"/>
    <s v="Informatyka"/>
    <d v="2026-01-12T00:00:00"/>
    <d v="1899-12-30T12:00:00"/>
    <d v="1899-12-30T13:00:00"/>
    <n v="60"/>
    <s v="ANN"/>
    <s v="INF"/>
    <n v="10"/>
    <x v="20"/>
  </r>
  <r>
    <s v="Ewa"/>
    <s v="Matematyka"/>
    <d v="2026-01-12T00:00:00"/>
    <d v="1899-12-30T13:15:00"/>
    <d v="1899-12-30T15:15:00"/>
    <n v="50"/>
    <s v="EWA"/>
    <s v="MAT"/>
    <n v="14"/>
    <x v="9"/>
  </r>
  <r>
    <s v="Julita"/>
    <s v="Informatyka"/>
    <d v="2026-01-12T00:00:00"/>
    <d v="1899-12-30T15:30:00"/>
    <d v="1899-12-30T17:15:00"/>
    <n v="60"/>
    <s v="JUL"/>
    <s v="INF"/>
    <n v="18"/>
    <x v="8"/>
  </r>
  <r>
    <s v="Agnieszka"/>
    <s v="Matematyka"/>
    <d v="2026-01-13T00:00:00"/>
    <d v="1899-12-30T09:00:00"/>
    <d v="1899-12-30T11:00:00"/>
    <n v="50"/>
    <s v="AGN"/>
    <s v="MAT"/>
    <n v="16"/>
    <x v="4"/>
  </r>
  <r>
    <s v="Zdzisław"/>
    <s v="Matematyka"/>
    <d v="2026-01-13T00:00:00"/>
    <d v="1899-12-30T11:00:00"/>
    <d v="1899-12-30T12:00:00"/>
    <n v="50"/>
    <s v="ZDZ"/>
    <s v="MAT"/>
    <n v="18"/>
    <x v="11"/>
  </r>
  <r>
    <s v="Julita"/>
    <s v="Fizyka"/>
    <d v="2026-01-13T00:00:00"/>
    <d v="1899-12-30T13:00:00"/>
    <d v="1899-12-30T15:00:00"/>
    <n v="40"/>
    <s v="JUL"/>
    <s v="FIZ"/>
    <n v="18"/>
    <x v="15"/>
  </r>
  <r>
    <s v="Bartek"/>
    <s v="Informatyka"/>
    <d v="2026-01-13T00:00:00"/>
    <d v="1899-12-30T15:45:00"/>
    <d v="1899-12-30T17:30:00"/>
    <n v="60"/>
    <s v="BAR"/>
    <s v="INF"/>
    <n v="20"/>
    <x v="0"/>
  </r>
  <r>
    <s v="Katarzyna"/>
    <s v="Informatyka"/>
    <d v="2026-01-14T00:00:00"/>
    <d v="1899-12-30T09:00:00"/>
    <d v="1899-12-30T10:30:00"/>
    <n v="60"/>
    <s v="KAT"/>
    <s v="INF"/>
    <n v="24"/>
    <x v="5"/>
  </r>
  <r>
    <s v="Ewa"/>
    <s v="Matematyka"/>
    <d v="2026-01-14T00:00:00"/>
    <d v="1899-12-30T11:15:00"/>
    <d v="1899-12-30T13:15:00"/>
    <n v="50"/>
    <s v="EWA"/>
    <s v="MAT"/>
    <n v="14"/>
    <x v="9"/>
  </r>
  <r>
    <s v="Jan"/>
    <s v="Fizyka"/>
    <d v="2026-01-14T00:00:00"/>
    <d v="1899-12-30T13:45:00"/>
    <d v="1899-12-30T14:45:00"/>
    <n v="40"/>
    <s v="JAN"/>
    <s v="FIZ"/>
    <n v="24"/>
    <x v="3"/>
  </r>
  <r>
    <s v="Ewa"/>
    <s v="Matematyka"/>
    <d v="2026-01-15T00:00:00"/>
    <d v="1899-12-30T09:00:00"/>
    <d v="1899-12-30T11:00:00"/>
    <n v="50"/>
    <s v="EWA"/>
    <s v="MAT"/>
    <n v="14"/>
    <x v="9"/>
  </r>
  <r>
    <s v="Bartek"/>
    <s v="Informatyka"/>
    <d v="2026-01-15T00:00:00"/>
    <d v="1899-12-30T11:00:00"/>
    <d v="1899-12-30T12:15:00"/>
    <n v="60"/>
    <s v="BAR"/>
    <s v="INF"/>
    <n v="20"/>
    <x v="0"/>
  </r>
  <r>
    <s v="Wiktor"/>
    <s v="Matematyka"/>
    <d v="2026-01-15T00:00:00"/>
    <d v="1899-12-30T12:30:00"/>
    <d v="1899-12-30T14:00:00"/>
    <n v="50"/>
    <s v="WIK"/>
    <s v="MAT"/>
    <n v="29"/>
    <x v="1"/>
  </r>
  <r>
    <s v="Agnieszka"/>
    <s v="Matematyka"/>
    <d v="2026-01-15T00:00:00"/>
    <d v="1899-12-30T14:30:00"/>
    <d v="1899-12-30T16:15:00"/>
    <n v="50"/>
    <s v="AGN"/>
    <s v="MAT"/>
    <n v="16"/>
    <x v="4"/>
  </r>
  <r>
    <s v="Wiktor"/>
    <s v="Matematyka"/>
    <d v="2026-01-19T00:00:00"/>
    <d v="1899-12-30T09:00:00"/>
    <d v="1899-12-30T10:30:00"/>
    <n v="50"/>
    <s v="WIK"/>
    <s v="MAT"/>
    <n v="29"/>
    <x v="1"/>
  </r>
  <r>
    <s v="Anna"/>
    <s v="Informatyka"/>
    <d v="2026-01-19T00:00:00"/>
    <d v="1899-12-30T11:00:00"/>
    <d v="1899-12-30T12:30:00"/>
    <n v="60"/>
    <s v="ANN"/>
    <s v="INF"/>
    <n v="10"/>
    <x v="20"/>
  </r>
  <r>
    <s v="Katarzyna"/>
    <s v="Informatyka"/>
    <d v="2026-01-19T00:00:00"/>
    <d v="1899-12-30T13:00:00"/>
    <d v="1899-12-30T14:30:00"/>
    <n v="60"/>
    <s v="KAT"/>
    <s v="INF"/>
    <n v="24"/>
    <x v="5"/>
  </r>
  <r>
    <s v="Maciej"/>
    <s v="Fizyka"/>
    <d v="2026-01-19T00:00:00"/>
    <d v="1899-12-30T15:15:00"/>
    <d v="1899-12-30T16:30:00"/>
    <n v="40"/>
    <s v="MAC"/>
    <s v="FIZ"/>
    <n v="22"/>
    <x v="10"/>
  </r>
  <r>
    <s v="Maciej"/>
    <s v="Fizyka"/>
    <d v="2026-01-20T00:00:00"/>
    <d v="1899-12-30T09:00:00"/>
    <d v="1899-12-30T10:30:00"/>
    <n v="40"/>
    <s v="MAC"/>
    <s v="FIZ"/>
    <n v="22"/>
    <x v="10"/>
  </r>
  <r>
    <s v="Julita"/>
    <s v="Informatyka"/>
    <d v="2026-01-20T00:00:00"/>
    <d v="1899-12-30T10:30:00"/>
    <d v="1899-12-30T11:30:00"/>
    <n v="60"/>
    <s v="JUL"/>
    <s v="INF"/>
    <n v="18"/>
    <x v="8"/>
  </r>
  <r>
    <s v="Julita"/>
    <s v="Fizyka"/>
    <d v="2026-01-21T00:00:00"/>
    <d v="1899-12-30T09:00:00"/>
    <d v="1899-12-30T10:45:00"/>
    <n v="40"/>
    <s v="JUL"/>
    <s v="FIZ"/>
    <n v="18"/>
    <x v="15"/>
  </r>
  <r>
    <s v="Zdzisław"/>
    <s v="Fizyka"/>
    <d v="2026-01-21T00:00:00"/>
    <d v="1899-12-30T11:45:00"/>
    <d v="1899-12-30T13:45:00"/>
    <n v="40"/>
    <s v="ZDZ"/>
    <s v="FIZ"/>
    <n v="18"/>
    <x v="14"/>
  </r>
  <r>
    <s v="Anna"/>
    <s v="Informatyka"/>
    <d v="2026-01-22T00:00:00"/>
    <d v="1899-12-30T09:00:00"/>
    <d v="1899-12-30T10:15:00"/>
    <n v="60"/>
    <s v="ANN"/>
    <s v="INF"/>
    <n v="10"/>
    <x v="20"/>
  </r>
  <r>
    <s v="Ewa"/>
    <s v="Matematyka"/>
    <d v="2026-01-22T00:00:00"/>
    <d v="1899-12-30T10:30:00"/>
    <d v="1899-12-30T11:45:00"/>
    <n v="50"/>
    <s v="EWA"/>
    <s v="MAT"/>
    <n v="14"/>
    <x v="9"/>
  </r>
  <r>
    <s v="Zuzanna"/>
    <s v="Matematyka"/>
    <d v="2026-01-22T00:00:00"/>
    <d v="1899-12-30T11:45:00"/>
    <d v="1899-12-30T13:45:00"/>
    <n v="50"/>
    <s v="ZUZ"/>
    <s v="MAT"/>
    <n v="19"/>
    <x v="2"/>
  </r>
  <r>
    <s v="Wiktor"/>
    <s v="Matematyka"/>
    <d v="2026-01-22T00:00:00"/>
    <d v="1899-12-30T14:15:00"/>
    <d v="1899-12-30T15:15:00"/>
    <n v="50"/>
    <s v="WIK"/>
    <s v="MAT"/>
    <n v="29"/>
    <x v="1"/>
  </r>
  <r>
    <s v="Wiktor"/>
    <s v="Matematyka"/>
    <d v="2026-01-22T00:00:00"/>
    <d v="1899-12-30T16:00:00"/>
    <d v="1899-12-30T17:45:00"/>
    <n v="50"/>
    <s v="WIK"/>
    <s v="MAT"/>
    <n v="29"/>
    <x v="1"/>
  </r>
  <r>
    <s v="Agnieszka"/>
    <s v="Informatyka"/>
    <d v="2026-01-23T00:00:00"/>
    <d v="1899-12-30T09:00:00"/>
    <d v="1899-12-30T10:00:00"/>
    <n v="60"/>
    <s v="AGN"/>
    <s v="INF"/>
    <n v="16"/>
    <x v="13"/>
  </r>
  <r>
    <s v="Jan"/>
    <s v="Fizyka"/>
    <d v="2026-01-23T00:00:00"/>
    <d v="1899-12-30T10:00:00"/>
    <d v="1899-12-30T11:00:00"/>
    <n v="40"/>
    <s v="JAN"/>
    <s v="FIZ"/>
    <n v="24"/>
    <x v="3"/>
  </r>
  <r>
    <s v="Agnieszka"/>
    <s v="Matematyka"/>
    <d v="2026-01-23T00:00:00"/>
    <d v="1899-12-30T11:15:00"/>
    <d v="1899-12-30T12:45:00"/>
    <n v="50"/>
    <s v="AGN"/>
    <s v="MAT"/>
    <n v="16"/>
    <x v="4"/>
  </r>
  <r>
    <s v="Jan"/>
    <s v="Fizyka"/>
    <d v="2026-01-23T00:00:00"/>
    <d v="1899-12-30T13:45:00"/>
    <d v="1899-12-30T15:15:00"/>
    <n v="40"/>
    <s v="JAN"/>
    <s v="FIZ"/>
    <n v="24"/>
    <x v="3"/>
  </r>
  <r>
    <s v="Wiktor"/>
    <s v="Matematyka"/>
    <d v="2026-01-23T00:00:00"/>
    <d v="1899-12-30T15:45:00"/>
    <d v="1899-12-30T16:45:00"/>
    <n v="50"/>
    <s v="WIK"/>
    <s v="MAT"/>
    <n v="29"/>
    <x v="1"/>
  </r>
  <r>
    <s v="Zuzanna"/>
    <s v="Informatyka"/>
    <d v="2026-01-26T00:00:00"/>
    <d v="1899-12-30T09:00:00"/>
    <d v="1899-12-30T10:30:00"/>
    <n v="60"/>
    <s v="ZUZ"/>
    <s v="INF"/>
    <n v="19"/>
    <x v="7"/>
  </r>
  <r>
    <s v="Zdzisław"/>
    <s v="Fizyka"/>
    <d v="2026-01-27T00:00:00"/>
    <d v="1899-12-30T09:00:00"/>
    <d v="1899-12-30T11:00:00"/>
    <n v="40"/>
    <s v="ZDZ"/>
    <s v="FIZ"/>
    <n v="18"/>
    <x v="14"/>
  </r>
  <r>
    <s v="Katarzyna"/>
    <s v="Informatyka"/>
    <d v="2026-01-27T00:00:00"/>
    <d v="1899-12-30T12:30:00"/>
    <d v="1899-12-30T14:00:00"/>
    <n v="60"/>
    <s v="KAT"/>
    <s v="INF"/>
    <n v="24"/>
    <x v="5"/>
  </r>
  <r>
    <s v="Maciej"/>
    <s v="Fizyka"/>
    <d v="2026-01-28T00:00:00"/>
    <d v="1899-12-30T09:00:00"/>
    <d v="1899-12-30T10:00:00"/>
    <n v="40"/>
    <s v="MAC"/>
    <s v="FIZ"/>
    <n v="22"/>
    <x v="10"/>
  </r>
  <r>
    <s v="Wiktor"/>
    <s v="Matematyka"/>
    <d v="2026-01-29T00:00:00"/>
    <d v="1899-12-30T09:00:00"/>
    <d v="1899-12-30T10:30:00"/>
    <n v="50"/>
    <s v="WIK"/>
    <s v="MAT"/>
    <n v="29"/>
    <x v="1"/>
  </r>
  <r>
    <s v="Maciej"/>
    <s v="Fizyka"/>
    <d v="2026-01-29T00:00:00"/>
    <d v="1899-12-30T10:30:00"/>
    <d v="1899-12-30T12:15:00"/>
    <n v="40"/>
    <s v="MAC"/>
    <s v="FIZ"/>
    <n v="22"/>
    <x v="10"/>
  </r>
  <r>
    <s v="Zbigniew"/>
    <s v="Informatyka"/>
    <d v="2026-01-29T00:00:00"/>
    <d v="1899-12-30T12:45:00"/>
    <d v="1899-12-30T13:45:00"/>
    <n v="60"/>
    <s v="ZBI"/>
    <s v="INF"/>
    <n v="16"/>
    <x v="12"/>
  </r>
  <r>
    <s v="Julita"/>
    <s v="Informatyka"/>
    <d v="2026-02-03T00:00:00"/>
    <d v="1899-12-30T09:00:00"/>
    <d v="1899-12-30T10:15:00"/>
    <n v="60"/>
    <s v="JUL"/>
    <s v="INF"/>
    <n v="18"/>
    <x v="8"/>
  </r>
  <r>
    <s v="Julita"/>
    <s v="Informatyka"/>
    <d v="2026-02-03T00:00:00"/>
    <d v="1899-12-30T11:15:00"/>
    <d v="1899-12-30T13:00:00"/>
    <n v="60"/>
    <s v="JUL"/>
    <s v="INF"/>
    <n v="18"/>
    <x v="8"/>
  </r>
  <r>
    <s v="Ewa"/>
    <s v="Matematyka"/>
    <d v="2026-02-03T00:00:00"/>
    <d v="1899-12-30T14:00:00"/>
    <d v="1899-12-30T16:00:00"/>
    <n v="50"/>
    <s v="EWA"/>
    <s v="MAT"/>
    <n v="14"/>
    <x v="9"/>
  </r>
  <r>
    <s v="Jan"/>
    <s v="Fizyka"/>
    <d v="2026-02-03T00:00:00"/>
    <d v="1899-12-30T16:00:00"/>
    <d v="1899-12-30T17:30:00"/>
    <n v="40"/>
    <s v="JAN"/>
    <s v="FIZ"/>
    <n v="24"/>
    <x v="3"/>
  </r>
  <r>
    <s v="Katarzyna"/>
    <s v="Informatyka"/>
    <d v="2026-02-04T00:00:00"/>
    <d v="1899-12-30T09:00:00"/>
    <d v="1899-12-30T10:00:00"/>
    <n v="60"/>
    <s v="KAT"/>
    <s v="INF"/>
    <n v="24"/>
    <x v="5"/>
  </r>
  <r>
    <s v="Zdzisław"/>
    <s v="Fizyka"/>
    <d v="2026-02-04T00:00:00"/>
    <d v="1899-12-30T10:15:00"/>
    <d v="1899-12-30T11:45:00"/>
    <n v="40"/>
    <s v="ZDZ"/>
    <s v="FIZ"/>
    <n v="18"/>
    <x v="14"/>
  </r>
  <r>
    <s v="Katarzyna"/>
    <s v="Informatyka"/>
    <d v="2026-02-04T00:00:00"/>
    <d v="1899-12-30T12:00:00"/>
    <d v="1899-12-30T13:30:00"/>
    <n v="60"/>
    <s v="KAT"/>
    <s v="INF"/>
    <n v="24"/>
    <x v="5"/>
  </r>
  <r>
    <s v="Wiktor"/>
    <s v="Matematyka"/>
    <d v="2026-02-04T00:00:00"/>
    <d v="1899-12-30T14:15:00"/>
    <d v="1899-12-30T15:15:00"/>
    <n v="50"/>
    <s v="WIK"/>
    <s v="MAT"/>
    <n v="29"/>
    <x v="1"/>
  </r>
  <r>
    <s v="Katarzyna"/>
    <s v="Informatyka"/>
    <d v="2026-02-05T00:00:00"/>
    <d v="1899-12-30T09:00:00"/>
    <d v="1899-12-30T10:30:00"/>
    <n v="60"/>
    <s v="KAT"/>
    <s v="INF"/>
    <n v="24"/>
    <x v="5"/>
  </r>
  <r>
    <s v="Katarzyna"/>
    <s v="Informatyka"/>
    <d v="2026-02-05T00:00:00"/>
    <d v="1899-12-30T11:00:00"/>
    <d v="1899-12-30T12:45:00"/>
    <n v="60"/>
    <s v="KAT"/>
    <s v="INF"/>
    <n v="24"/>
    <x v="5"/>
  </r>
  <r>
    <s v="Zdzisław"/>
    <s v="Fizyka"/>
    <d v="2026-02-05T00:00:00"/>
    <d v="1899-12-30T12:45:00"/>
    <d v="1899-12-30T13:45:00"/>
    <n v="40"/>
    <s v="ZDZ"/>
    <s v="FIZ"/>
    <n v="18"/>
    <x v="14"/>
  </r>
  <r>
    <s v="Bartek"/>
    <s v="Informatyka"/>
    <d v="2026-02-05T00:00:00"/>
    <d v="1899-12-30T13:45:00"/>
    <d v="1899-12-30T15:15:00"/>
    <n v="60"/>
    <s v="BAR"/>
    <s v="INF"/>
    <n v="20"/>
    <x v="0"/>
  </r>
  <r>
    <s v="Zdzisław"/>
    <s v="Matematyka"/>
    <d v="2026-02-06T00:00:00"/>
    <d v="1899-12-30T09:00:00"/>
    <d v="1899-12-30T10:45:00"/>
    <n v="50"/>
    <s v="ZDZ"/>
    <s v="MAT"/>
    <n v="18"/>
    <x v="11"/>
  </r>
  <r>
    <s v="Wiktor"/>
    <s v="Matematyka"/>
    <d v="2026-02-06T00:00:00"/>
    <d v="1899-12-30T11:00:00"/>
    <d v="1899-12-30T13:00:00"/>
    <n v="50"/>
    <s v="WIK"/>
    <s v="MAT"/>
    <n v="29"/>
    <x v="1"/>
  </r>
  <r>
    <s v="Zuzanna"/>
    <s v="Informatyka"/>
    <d v="2026-02-06T00:00:00"/>
    <d v="1899-12-30T13:45:00"/>
    <d v="1899-12-30T14:45:00"/>
    <n v="60"/>
    <s v="ZUZ"/>
    <s v="INF"/>
    <n v="19"/>
    <x v="7"/>
  </r>
  <r>
    <s v="Jan"/>
    <s v="Fizyka"/>
    <d v="2026-02-06T00:00:00"/>
    <d v="1899-12-30T15:30:00"/>
    <d v="1899-12-30T17:30:00"/>
    <n v="40"/>
    <s v="JAN"/>
    <s v="FIZ"/>
    <n v="24"/>
    <x v="3"/>
  </r>
  <r>
    <s v="Wiktor"/>
    <s v="Matematyka"/>
    <d v="2026-02-09T00:00:00"/>
    <d v="1899-12-30T09:00:00"/>
    <d v="1899-12-30T10:15:00"/>
    <n v="50"/>
    <s v="WIK"/>
    <s v="MAT"/>
    <n v="29"/>
    <x v="1"/>
  </r>
  <r>
    <s v="Katarzyna"/>
    <s v="Informatyka"/>
    <d v="2026-02-10T00:00:00"/>
    <d v="1899-12-30T09:00:00"/>
    <d v="1899-12-30T10:00:00"/>
    <n v="60"/>
    <s v="KAT"/>
    <s v="INF"/>
    <n v="24"/>
    <x v="5"/>
  </r>
  <r>
    <s v="Julita"/>
    <s v="Informatyka"/>
    <d v="2026-02-10T00:00:00"/>
    <d v="1899-12-30T10:45:00"/>
    <d v="1899-12-30T12:30:00"/>
    <n v="60"/>
    <s v="JUL"/>
    <s v="INF"/>
    <n v="18"/>
    <x v="8"/>
  </r>
  <r>
    <s v="Wiktor"/>
    <s v="Matematyka"/>
    <d v="2026-02-10T00:00:00"/>
    <d v="1899-12-30T13:30:00"/>
    <d v="1899-12-30T15:15:00"/>
    <n v="50"/>
    <s v="WIK"/>
    <s v="MAT"/>
    <n v="29"/>
    <x v="1"/>
  </r>
  <r>
    <s v="Zdzisław"/>
    <s v="Matematyka"/>
    <d v="2026-02-10T00:00:00"/>
    <d v="1899-12-30T15:30:00"/>
    <d v="1899-12-30T16:30:00"/>
    <n v="50"/>
    <s v="ZDZ"/>
    <s v="MAT"/>
    <n v="18"/>
    <x v="11"/>
  </r>
  <r>
    <s v="Katarzyna"/>
    <s v="Informatyka"/>
    <d v="2026-02-10T00:00:00"/>
    <d v="1899-12-30T16:45:00"/>
    <d v="1899-12-30T18:30:00"/>
    <n v="60"/>
    <s v="KAT"/>
    <s v="INF"/>
    <n v="24"/>
    <x v="5"/>
  </r>
  <r>
    <s v="Jan"/>
    <s v="Fizyka"/>
    <d v="2026-02-11T00:00:00"/>
    <d v="1899-12-30T09:00:00"/>
    <d v="1899-12-30T10:15:00"/>
    <n v="40"/>
    <s v="JAN"/>
    <s v="FIZ"/>
    <n v="24"/>
    <x v="3"/>
  </r>
  <r>
    <s v="Anna"/>
    <s v="Informatyka"/>
    <d v="2026-02-11T00:00:00"/>
    <d v="1899-12-30T10:45:00"/>
    <d v="1899-12-30T12:00:00"/>
    <n v="60"/>
    <s v="ANN"/>
    <s v="INF"/>
    <n v="10"/>
    <x v="20"/>
  </r>
  <r>
    <s v="Wiktor"/>
    <s v="Matematyka"/>
    <d v="2026-02-11T00:00:00"/>
    <d v="1899-12-30T12:00:00"/>
    <d v="1899-12-30T13:00:00"/>
    <n v="50"/>
    <s v="WIK"/>
    <s v="MAT"/>
    <n v="29"/>
    <x v="1"/>
  </r>
  <r>
    <s v="Agnieszka"/>
    <s v="Informatyka"/>
    <d v="2026-02-11T00:00:00"/>
    <d v="1899-12-30T13:15:00"/>
    <d v="1899-12-30T14:15:00"/>
    <n v="60"/>
    <s v="AGN"/>
    <s v="INF"/>
    <n v="16"/>
    <x v="13"/>
  </r>
  <r>
    <s v="Maciej"/>
    <s v="Fizyka"/>
    <d v="2026-02-11T00:00:00"/>
    <d v="1899-12-30T14:15:00"/>
    <d v="1899-12-30T15:15:00"/>
    <n v="40"/>
    <s v="MAC"/>
    <s v="FIZ"/>
    <n v="22"/>
    <x v="10"/>
  </r>
  <r>
    <s v="Zbigniew"/>
    <s v="Informatyka"/>
    <d v="2026-02-12T00:00:00"/>
    <d v="1899-12-30T09:30:00"/>
    <d v="1899-12-30T11:00:00"/>
    <n v="60"/>
    <s v="ZBI"/>
    <s v="INF"/>
    <n v="16"/>
    <x v="12"/>
  </r>
  <r>
    <s v="Zuzanna"/>
    <s v="Matematyka"/>
    <d v="2026-02-12T00:00:00"/>
    <d v="1899-12-30T11:00:00"/>
    <d v="1899-12-30T12:15:00"/>
    <n v="50"/>
    <s v="ZUZ"/>
    <s v="MAT"/>
    <n v="19"/>
    <x v="2"/>
  </r>
  <r>
    <s v="Julita"/>
    <s v="Informatyka"/>
    <d v="2026-02-12T00:00:00"/>
    <d v="1899-12-30T13:15:00"/>
    <d v="1899-12-30T14:30:00"/>
    <n v="60"/>
    <s v="JUL"/>
    <s v="INF"/>
    <n v="18"/>
    <x v="8"/>
  </r>
  <r>
    <s v="Julita"/>
    <s v="Informatyka"/>
    <d v="2026-02-13T00:00:00"/>
    <d v="1899-12-30T09:00:00"/>
    <d v="1899-12-30T10:15:00"/>
    <n v="60"/>
    <s v="JUL"/>
    <s v="INF"/>
    <n v="18"/>
    <x v="8"/>
  </r>
  <r>
    <s v="Maciej"/>
    <s v="Fizyka"/>
    <d v="2026-02-13T00:00:00"/>
    <d v="1899-12-30T11:00:00"/>
    <d v="1899-12-30T12:00:00"/>
    <n v="40"/>
    <s v="MAC"/>
    <s v="FIZ"/>
    <n v="22"/>
    <x v="10"/>
  </r>
  <r>
    <s v="Ewa"/>
    <s v="Matematyka"/>
    <d v="2026-02-13T00:00:00"/>
    <d v="1899-12-30T12:30:00"/>
    <d v="1899-12-30T13:45:00"/>
    <n v="50"/>
    <s v="EWA"/>
    <s v="MAT"/>
    <n v="14"/>
    <x v="9"/>
  </r>
  <r>
    <s v="Wiktor"/>
    <s v="Matematyka"/>
    <d v="2026-02-13T00:00:00"/>
    <d v="1899-12-30T14:30:00"/>
    <d v="1899-12-30T16:15:00"/>
    <n v="50"/>
    <s v="WIK"/>
    <s v="MAT"/>
    <n v="29"/>
    <x v="1"/>
  </r>
  <r>
    <s v="Zbigniew"/>
    <s v="Fizyka"/>
    <d v="2026-02-16T00:00:00"/>
    <d v="1899-12-30T09:00:00"/>
    <d v="1899-12-30T10:30:00"/>
    <n v="40"/>
    <s v="ZBI"/>
    <s v="FIZ"/>
    <n v="16"/>
    <x v="6"/>
  </r>
  <r>
    <s v="Wiktor"/>
    <s v="Matematyka"/>
    <d v="2026-02-16T00:00:00"/>
    <d v="1899-12-30T11:30:00"/>
    <d v="1899-12-30T13:00:00"/>
    <n v="50"/>
    <s v="WIK"/>
    <s v="MAT"/>
    <n v="29"/>
    <x v="1"/>
  </r>
  <r>
    <s v="Zbigniew"/>
    <s v="Informatyka"/>
    <d v="2026-02-17T00:00:00"/>
    <d v="1899-12-30T09:00:00"/>
    <d v="1899-12-30T10:15:00"/>
    <n v="60"/>
    <s v="ZBI"/>
    <s v="INF"/>
    <n v="16"/>
    <x v="12"/>
  </r>
  <r>
    <s v="Wiktor"/>
    <s v="Matematyka"/>
    <d v="2026-02-17T00:00:00"/>
    <d v="1899-12-30T10:30:00"/>
    <d v="1899-12-30T12:15:00"/>
    <n v="50"/>
    <s v="WIK"/>
    <s v="MAT"/>
    <n v="29"/>
    <x v="1"/>
  </r>
  <r>
    <s v="Jan"/>
    <s v="Fizyka"/>
    <d v="2026-02-17T00:00:00"/>
    <d v="1899-12-30T13:15:00"/>
    <d v="1899-12-30T15:15:00"/>
    <n v="40"/>
    <s v="JAN"/>
    <s v="FIZ"/>
    <n v="24"/>
    <x v="3"/>
  </r>
  <r>
    <s v="Zuzanna"/>
    <s v="Matematyka"/>
    <d v="2026-02-17T00:00:00"/>
    <d v="1899-12-30T15:15:00"/>
    <d v="1899-12-30T16:45:00"/>
    <n v="50"/>
    <s v="ZUZ"/>
    <s v="MAT"/>
    <n v="19"/>
    <x v="2"/>
  </r>
  <r>
    <s v="Wiktor"/>
    <s v="Matematyka"/>
    <d v="2026-02-18T00:00:00"/>
    <d v="1899-12-30T09:00:00"/>
    <d v="1899-12-30T10:30:00"/>
    <n v="50"/>
    <s v="WIK"/>
    <s v="MAT"/>
    <n v="29"/>
    <x v="1"/>
  </r>
  <r>
    <s v="Bartek"/>
    <s v="Informatyka"/>
    <d v="2026-02-18T00:00:00"/>
    <d v="1899-12-30T11:30:00"/>
    <d v="1899-12-30T13:00:00"/>
    <n v="60"/>
    <s v="BAR"/>
    <s v="INF"/>
    <n v="20"/>
    <x v="0"/>
  </r>
  <r>
    <s v="Anna"/>
    <s v="Informatyka"/>
    <d v="2026-02-18T00:00:00"/>
    <d v="1899-12-30T14:00:00"/>
    <d v="1899-12-30T15:30:00"/>
    <n v="60"/>
    <s v="ANN"/>
    <s v="INF"/>
    <n v="10"/>
    <x v="20"/>
  </r>
  <r>
    <s v="Wiktor"/>
    <s v="Matematyka"/>
    <d v="2026-02-19T00:00:00"/>
    <d v="1899-12-30T09:00:00"/>
    <d v="1899-12-30T11:00:00"/>
    <n v="50"/>
    <s v="WIK"/>
    <s v="MAT"/>
    <n v="29"/>
    <x v="1"/>
  </r>
  <r>
    <s v="Bartek"/>
    <s v="Informatyka"/>
    <d v="2026-02-20T00:00:00"/>
    <d v="1899-12-30T09:00:00"/>
    <d v="1899-12-30T10:15:00"/>
    <n v="60"/>
    <s v="BAR"/>
    <s v="INF"/>
    <n v="20"/>
    <x v="0"/>
  </r>
  <r>
    <s v="Bartek"/>
    <s v="Informatyka"/>
    <d v="2026-02-20T00:00:00"/>
    <d v="1899-12-30T10:30:00"/>
    <d v="1899-12-30T11:45:00"/>
    <n v="60"/>
    <s v="BAR"/>
    <s v="INF"/>
    <n v="20"/>
    <x v="0"/>
  </r>
  <r>
    <s v="Jan"/>
    <s v="Fizyka"/>
    <d v="2026-02-20T00:00:00"/>
    <d v="1899-12-30T12:15:00"/>
    <d v="1899-12-30T14:15:00"/>
    <n v="40"/>
    <s v="JAN"/>
    <s v="FIZ"/>
    <n v="24"/>
    <x v="3"/>
  </r>
  <r>
    <s v="Ewa"/>
    <s v="Matematyka"/>
    <d v="2026-02-20T00:00:00"/>
    <d v="1899-12-30T14:30:00"/>
    <d v="1899-12-30T15:45:00"/>
    <n v="50"/>
    <s v="EWA"/>
    <s v="MAT"/>
    <n v="14"/>
    <x v="9"/>
  </r>
  <r>
    <s v="Ola"/>
    <s v="Informatyka"/>
    <d v="2026-02-20T00:00:00"/>
    <d v="1899-12-30T16:45:00"/>
    <d v="1899-12-30T18:15:00"/>
    <n v="60"/>
    <s v="OLA"/>
    <s v="INF"/>
    <n v="1"/>
    <x v="21"/>
  </r>
  <r>
    <s v="Julita"/>
    <s v="Fizyka"/>
    <d v="2026-02-23T00:00:00"/>
    <d v="1899-12-30T09:00:00"/>
    <d v="1899-12-30T10:15:00"/>
    <n v="40"/>
    <s v="JUL"/>
    <s v="FIZ"/>
    <n v="18"/>
    <x v="15"/>
  </r>
  <r>
    <s v="Zbigniew"/>
    <s v="Fizyka"/>
    <d v="2026-02-24T00:00:00"/>
    <d v="1899-12-30T09:00:00"/>
    <d v="1899-12-30T10:30:00"/>
    <n v="40"/>
    <s v="ZBI"/>
    <s v="FIZ"/>
    <n v="16"/>
    <x v="6"/>
  </r>
  <r>
    <s v="Bartek"/>
    <s v="Informatyka"/>
    <d v="2026-02-24T00:00:00"/>
    <d v="1899-12-30T10:30:00"/>
    <d v="1899-12-30T12:15:00"/>
    <n v="60"/>
    <s v="BAR"/>
    <s v="INF"/>
    <n v="20"/>
    <x v="0"/>
  </r>
  <r>
    <s v="Zdzisław"/>
    <s v="Fizyka"/>
    <d v="2026-02-24T00:00:00"/>
    <d v="1899-12-30T12:30:00"/>
    <d v="1899-12-30T14:00:00"/>
    <n v="40"/>
    <s v="ZDZ"/>
    <s v="FIZ"/>
    <n v="18"/>
    <x v="14"/>
  </r>
  <r>
    <s v="Julita"/>
    <s v="Fizyka"/>
    <d v="2026-02-26T00:00:00"/>
    <d v="1899-12-30T09:00:00"/>
    <d v="1899-12-30T11:00:00"/>
    <n v="40"/>
    <s v="JUL"/>
    <s v="FIZ"/>
    <n v="18"/>
    <x v="15"/>
  </r>
  <r>
    <s v="Maciej"/>
    <s v="Fizyka"/>
    <d v="2026-02-26T00:00:00"/>
    <d v="1899-12-30T11:00:00"/>
    <d v="1899-12-30T12:15:00"/>
    <n v="40"/>
    <s v="MAC"/>
    <s v="FIZ"/>
    <n v="22"/>
    <x v="10"/>
  </r>
  <r>
    <s v="Katarzyna"/>
    <s v="Informatyka"/>
    <d v="2026-02-26T00:00:00"/>
    <d v="1899-12-30T12:30:00"/>
    <d v="1899-12-30T14:00:00"/>
    <n v="60"/>
    <s v="KAT"/>
    <s v="INF"/>
    <n v="24"/>
    <x v="5"/>
  </r>
  <r>
    <s v="Maciej"/>
    <s v="Fizyka"/>
    <d v="2026-02-27T00:00:00"/>
    <d v="1899-12-30T09:00:00"/>
    <d v="1899-12-30T10:45:00"/>
    <n v="40"/>
    <s v="MAC"/>
    <s v="FIZ"/>
    <n v="22"/>
    <x v="10"/>
  </r>
  <r>
    <s v="Zdzisław"/>
    <s v="Fizyka"/>
    <d v="2026-02-27T00:00:00"/>
    <d v="1899-12-30T11:00:00"/>
    <d v="1899-12-30T12:45:00"/>
    <n v="40"/>
    <s v="ZDZ"/>
    <s v="FIZ"/>
    <n v="18"/>
    <x v="14"/>
  </r>
  <r>
    <s v="Zuzanna"/>
    <s v="Informatyka"/>
    <d v="2026-02-27T00:00:00"/>
    <d v="1899-12-30T12:45:00"/>
    <d v="1899-12-30T14:00:00"/>
    <n v="60"/>
    <s v="ZUZ"/>
    <s v="INF"/>
    <n v="19"/>
    <x v="7"/>
  </r>
  <r>
    <s v="Agnieszka"/>
    <s v="Matematyka"/>
    <d v="2026-02-27T00:00:00"/>
    <d v="1899-12-30T14:15:00"/>
    <d v="1899-12-30T15:45:00"/>
    <n v="50"/>
    <s v="AGN"/>
    <s v="MAT"/>
    <n v="16"/>
    <x v="4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235">
  <r>
    <s v="Bartek"/>
    <s v="Informatyka"/>
    <x v="0"/>
    <d v="1899-12-30T09:00:00"/>
    <d v="1899-12-30T10:00:00"/>
    <n v="60"/>
    <d v="1899-12-30T01:00:00"/>
    <n v="1"/>
    <n v="0"/>
    <n v="1"/>
    <n v="60"/>
  </r>
  <r>
    <s v="Wiktor"/>
    <s v="Matematyka"/>
    <x v="1"/>
    <d v="1899-12-30T09:00:00"/>
    <d v="1899-12-30T10:45:00"/>
    <n v="50"/>
    <d v="1899-12-30T01:45:00"/>
    <n v="1"/>
    <n v="45"/>
    <n v="1.75"/>
    <n v="87.5"/>
  </r>
  <r>
    <s v="Zuzanna"/>
    <s v="Matematyka"/>
    <x v="1"/>
    <d v="1899-12-30T11:15:00"/>
    <d v="1899-12-30T13:15:00"/>
    <n v="50"/>
    <d v="1899-12-30T02:00:00"/>
    <n v="2"/>
    <n v="0"/>
    <n v="2"/>
    <n v="100"/>
  </r>
  <r>
    <s v="Jan"/>
    <s v="Fizyka"/>
    <x v="2"/>
    <d v="1899-12-30T09:00:00"/>
    <d v="1899-12-30T11:00:00"/>
    <n v="40"/>
    <d v="1899-12-30T02:00:00"/>
    <n v="2"/>
    <n v="0"/>
    <n v="2"/>
    <n v="80"/>
  </r>
  <r>
    <s v="Wiktor"/>
    <s v="Matematyka"/>
    <x v="2"/>
    <d v="1899-12-30T11:30:00"/>
    <d v="1899-12-30T12:30:00"/>
    <n v="50"/>
    <d v="1899-12-30T01:00:00"/>
    <n v="1"/>
    <n v="0"/>
    <n v="1"/>
    <n v="50"/>
  </r>
  <r>
    <s v="Agnieszka"/>
    <s v="Matematyka"/>
    <x v="3"/>
    <d v="1899-12-30T09:00:00"/>
    <d v="1899-12-30T10:15:00"/>
    <n v="50"/>
    <d v="1899-12-30T01:15:00"/>
    <n v="1"/>
    <n v="15"/>
    <n v="1.25"/>
    <n v="62.5"/>
  </r>
  <r>
    <s v="Katarzyna"/>
    <s v="Informatyka"/>
    <x v="3"/>
    <d v="1899-12-30T11:00:00"/>
    <d v="1899-12-30T12:45:00"/>
    <n v="60"/>
    <d v="1899-12-30T01:45:00"/>
    <n v="1"/>
    <n v="45"/>
    <n v="1.75"/>
    <n v="105"/>
  </r>
  <r>
    <s v="Zbigniew"/>
    <s v="Fizyka"/>
    <x v="3"/>
    <d v="1899-12-30T13:30:00"/>
    <d v="1899-12-30T14:45:00"/>
    <n v="40"/>
    <d v="1899-12-30T01:15:00"/>
    <n v="1"/>
    <n v="15"/>
    <n v="1.25"/>
    <n v="50"/>
  </r>
  <r>
    <s v="Katarzyna"/>
    <s v="Informatyka"/>
    <x v="4"/>
    <d v="1899-12-30T09:00:00"/>
    <d v="1899-12-30T10:00:00"/>
    <n v="60"/>
    <d v="1899-12-30T01:00:00"/>
    <n v="1"/>
    <n v="0"/>
    <n v="1"/>
    <n v="60"/>
  </r>
  <r>
    <s v="Jan"/>
    <s v="Fizyka"/>
    <x v="4"/>
    <d v="1899-12-30T10:45:00"/>
    <d v="1899-12-30T12:15:00"/>
    <n v="40"/>
    <d v="1899-12-30T01:30:00"/>
    <n v="1"/>
    <n v="30"/>
    <n v="1.5"/>
    <n v="60"/>
  </r>
  <r>
    <s v="Jan"/>
    <s v="Fizyka"/>
    <x v="4"/>
    <d v="1899-12-30T12:30:00"/>
    <d v="1899-12-30T14:15:00"/>
    <n v="40"/>
    <d v="1899-12-30T01:45:00"/>
    <n v="1"/>
    <n v="45"/>
    <n v="1.75"/>
    <n v="70"/>
  </r>
  <r>
    <s v="Wiktor"/>
    <s v="Matematyka"/>
    <x v="5"/>
    <d v="1899-12-30T09:00:00"/>
    <d v="1899-12-30T10:00:00"/>
    <n v="50"/>
    <d v="1899-12-30T01:00:00"/>
    <n v="1"/>
    <n v="0"/>
    <n v="1"/>
    <n v="50"/>
  </r>
  <r>
    <s v="Bartek"/>
    <s v="Informatyka"/>
    <x v="5"/>
    <d v="1899-12-30T10:30:00"/>
    <d v="1899-12-30T12:00:00"/>
    <n v="60"/>
    <d v="1899-12-30T01:30:00"/>
    <n v="1"/>
    <n v="30"/>
    <n v="1.5"/>
    <n v="90"/>
  </r>
  <r>
    <s v="Katarzyna"/>
    <s v="Informatyka"/>
    <x v="5"/>
    <d v="1899-12-30T12:45:00"/>
    <d v="1899-12-30T13:45:00"/>
    <n v="60"/>
    <d v="1899-12-30T01:00:00"/>
    <n v="1"/>
    <n v="0"/>
    <n v="1"/>
    <n v="60"/>
  </r>
  <r>
    <s v="Bartek"/>
    <s v="Informatyka"/>
    <x v="5"/>
    <d v="1899-12-30T14:15:00"/>
    <d v="1899-12-30T15:45:00"/>
    <n v="60"/>
    <d v="1899-12-30T01:30:00"/>
    <n v="1"/>
    <n v="30"/>
    <n v="1.5"/>
    <n v="90"/>
  </r>
  <r>
    <s v="Zuzanna"/>
    <s v="Informatyka"/>
    <x v="6"/>
    <d v="1899-12-30T09:30:00"/>
    <d v="1899-12-30T11:00:00"/>
    <n v="60"/>
    <d v="1899-12-30T01:30:00"/>
    <n v="1"/>
    <n v="30"/>
    <n v="1.5"/>
    <n v="90"/>
  </r>
  <r>
    <s v="Jan"/>
    <s v="Fizyka"/>
    <x v="6"/>
    <d v="1899-12-30T11:15:00"/>
    <d v="1899-12-30T12:30:00"/>
    <n v="40"/>
    <d v="1899-12-30T01:15:00"/>
    <n v="1"/>
    <n v="15"/>
    <n v="1.25"/>
    <n v="50"/>
  </r>
  <r>
    <s v="Wiktor"/>
    <s v="Matematyka"/>
    <x v="6"/>
    <d v="1899-12-30T12:45:00"/>
    <d v="1899-12-30T14:45:00"/>
    <n v="50"/>
    <d v="1899-12-30T02:00:00"/>
    <n v="2"/>
    <n v="0"/>
    <n v="2"/>
    <n v="100"/>
  </r>
  <r>
    <s v="Jan"/>
    <s v="Fizyka"/>
    <x v="6"/>
    <d v="1899-12-30T15:00:00"/>
    <d v="1899-12-30T17:00:00"/>
    <n v="40"/>
    <d v="1899-12-30T02:00:00"/>
    <n v="2"/>
    <n v="0"/>
    <n v="2"/>
    <n v="80"/>
  </r>
  <r>
    <s v="Julita"/>
    <s v="Informatyka"/>
    <x v="6"/>
    <d v="1899-12-30T17:00:00"/>
    <d v="1899-12-30T18:15:00"/>
    <n v="60"/>
    <d v="1899-12-30T01:15:00"/>
    <n v="1"/>
    <n v="15"/>
    <n v="1.25"/>
    <n v="75"/>
  </r>
  <r>
    <s v="Ewa"/>
    <s v="Matematyka"/>
    <x v="7"/>
    <d v="1899-12-30T09:00:00"/>
    <d v="1899-12-30T10:15:00"/>
    <n v="50"/>
    <d v="1899-12-30T01:15:00"/>
    <n v="1"/>
    <n v="15"/>
    <n v="1.25"/>
    <n v="62.5"/>
  </r>
  <r>
    <s v="Maciej"/>
    <s v="Fizyka"/>
    <x v="7"/>
    <d v="1899-12-30T10:30:00"/>
    <d v="1899-12-30T11:30:00"/>
    <n v="40"/>
    <d v="1899-12-30T01:00:00"/>
    <n v="1"/>
    <n v="0"/>
    <n v="1"/>
    <n v="40"/>
  </r>
  <r>
    <s v="Maciej"/>
    <s v="Fizyka"/>
    <x v="7"/>
    <d v="1899-12-30T11:30:00"/>
    <d v="1899-12-30T12:45:00"/>
    <n v="40"/>
    <d v="1899-12-30T01:15:00"/>
    <n v="1"/>
    <n v="15"/>
    <n v="1.25"/>
    <n v="50"/>
  </r>
  <r>
    <s v="Wiktor"/>
    <s v="Matematyka"/>
    <x v="7"/>
    <d v="1899-12-30T12:45:00"/>
    <d v="1899-12-30T14:15:00"/>
    <n v="50"/>
    <d v="1899-12-30T01:30:00"/>
    <n v="1"/>
    <n v="30"/>
    <n v="1.5"/>
    <n v="75"/>
  </r>
  <r>
    <s v="Zdzisław"/>
    <s v="Matematyka"/>
    <x v="7"/>
    <d v="1899-12-30T14:30:00"/>
    <d v="1899-12-30T15:30:00"/>
    <n v="50"/>
    <d v="1899-12-30T01:00:00"/>
    <n v="1"/>
    <n v="0"/>
    <n v="1"/>
    <n v="50"/>
  </r>
  <r>
    <s v="Ewa"/>
    <s v="Matematyka"/>
    <x v="8"/>
    <d v="1899-12-30T09:00:00"/>
    <d v="1899-12-30T10:15:00"/>
    <n v="50"/>
    <d v="1899-12-30T01:15:00"/>
    <n v="1"/>
    <n v="15"/>
    <n v="1.25"/>
    <n v="62.5"/>
  </r>
  <r>
    <s v="Katarzyna"/>
    <s v="Informatyka"/>
    <x v="8"/>
    <d v="1899-12-30T10:15:00"/>
    <d v="1899-12-30T11:30:00"/>
    <n v="60"/>
    <d v="1899-12-30T01:15:00"/>
    <n v="1"/>
    <n v="15"/>
    <n v="1.25"/>
    <n v="75"/>
  </r>
  <r>
    <s v="Zbigniew"/>
    <s v="Informatyka"/>
    <x v="8"/>
    <d v="1899-12-30T12:15:00"/>
    <d v="1899-12-30T14:00:00"/>
    <n v="60"/>
    <d v="1899-12-30T01:45:00"/>
    <n v="1"/>
    <n v="45"/>
    <n v="1.75"/>
    <n v="105"/>
  </r>
  <r>
    <s v="Wiktor"/>
    <s v="Matematyka"/>
    <x v="9"/>
    <d v="1899-12-30T09:00:00"/>
    <d v="1899-12-30T10:30:00"/>
    <n v="50"/>
    <d v="1899-12-30T01:30:00"/>
    <n v="1"/>
    <n v="30"/>
    <n v="1.5"/>
    <n v="75"/>
  </r>
  <r>
    <s v="Zdzisław"/>
    <s v="Matematyka"/>
    <x v="9"/>
    <d v="1899-12-30T11:00:00"/>
    <d v="1899-12-30T13:00:00"/>
    <n v="50"/>
    <d v="1899-12-30T02:00:00"/>
    <n v="2"/>
    <n v="0"/>
    <n v="2"/>
    <n v="100"/>
  </r>
  <r>
    <s v="Julita"/>
    <s v="Informatyka"/>
    <x v="9"/>
    <d v="1899-12-30T14:00:00"/>
    <d v="1899-12-30T15:00:00"/>
    <n v="60"/>
    <d v="1899-12-30T01:00:00"/>
    <n v="1"/>
    <n v="0"/>
    <n v="1"/>
    <n v="60"/>
  </r>
  <r>
    <s v="Jan"/>
    <s v="Fizyka"/>
    <x v="9"/>
    <d v="1899-12-30T15:15:00"/>
    <d v="1899-12-30T16:45:00"/>
    <n v="40"/>
    <d v="1899-12-30T01:30:00"/>
    <n v="1"/>
    <n v="30"/>
    <n v="1.5"/>
    <n v="60"/>
  </r>
  <r>
    <s v="Zuzanna"/>
    <s v="Matematyka"/>
    <x v="10"/>
    <d v="1899-12-30T09:00:00"/>
    <d v="1899-12-30T11:00:00"/>
    <n v="50"/>
    <d v="1899-12-30T02:00:00"/>
    <n v="2"/>
    <n v="0"/>
    <n v="2"/>
    <n v="100"/>
  </r>
  <r>
    <s v="Zuzanna"/>
    <s v="Informatyka"/>
    <x v="10"/>
    <d v="1899-12-30T11:30:00"/>
    <d v="1899-12-30T13:15:00"/>
    <n v="60"/>
    <d v="1899-12-30T01:45:00"/>
    <n v="1"/>
    <n v="45"/>
    <n v="1.75"/>
    <n v="105"/>
  </r>
  <r>
    <s v="Zdzisław"/>
    <s v="Matematyka"/>
    <x v="11"/>
    <d v="1899-12-30T09:00:00"/>
    <d v="1899-12-30T10:15:00"/>
    <n v="50"/>
    <d v="1899-12-30T01:15:00"/>
    <n v="1"/>
    <n v="15"/>
    <n v="1.25"/>
    <n v="62.5"/>
  </r>
  <r>
    <s v="Agnieszka"/>
    <s v="Informatyka"/>
    <x v="11"/>
    <d v="1899-12-30T10:45:00"/>
    <d v="1899-12-30T11:45:00"/>
    <n v="60"/>
    <d v="1899-12-30T01:00:00"/>
    <n v="1"/>
    <n v="0"/>
    <n v="1"/>
    <n v="60"/>
  </r>
  <r>
    <s v="Zdzisław"/>
    <s v="Fizyka"/>
    <x v="12"/>
    <d v="1899-12-30T09:00:00"/>
    <d v="1899-12-30T10:00:00"/>
    <n v="40"/>
    <d v="1899-12-30T01:00:00"/>
    <n v="1"/>
    <n v="0"/>
    <n v="1"/>
    <n v="40"/>
  </r>
  <r>
    <s v="Bartek"/>
    <s v="Informatyka"/>
    <x v="13"/>
    <d v="1899-12-30T09:00:00"/>
    <d v="1899-12-30T10:00:00"/>
    <n v="60"/>
    <d v="1899-12-30T01:00:00"/>
    <n v="1"/>
    <n v="0"/>
    <n v="1"/>
    <n v="60"/>
  </r>
  <r>
    <s v="Maciej"/>
    <s v="Fizyka"/>
    <x v="13"/>
    <d v="1899-12-30T10:30:00"/>
    <d v="1899-12-30T11:30:00"/>
    <n v="40"/>
    <d v="1899-12-30T01:00:00"/>
    <n v="1"/>
    <n v="0"/>
    <n v="1"/>
    <n v="40"/>
  </r>
  <r>
    <s v="Zbigniew"/>
    <s v="Informatyka"/>
    <x v="14"/>
    <d v="1899-12-30T09:00:00"/>
    <d v="1899-12-30T10:45:00"/>
    <n v="60"/>
    <d v="1899-12-30T01:45:00"/>
    <n v="1"/>
    <n v="45"/>
    <n v="1.75"/>
    <n v="105"/>
  </r>
  <r>
    <s v="Katarzyna"/>
    <s v="Informatyka"/>
    <x v="14"/>
    <d v="1899-12-30T10:45:00"/>
    <d v="1899-12-30T12:15:00"/>
    <n v="60"/>
    <d v="1899-12-30T01:30:00"/>
    <n v="1"/>
    <n v="30"/>
    <n v="1.5"/>
    <n v="90"/>
  </r>
  <r>
    <s v="Maciej"/>
    <s v="Fizyka"/>
    <x v="14"/>
    <d v="1899-12-30T12:45:00"/>
    <d v="1899-12-30T14:30:00"/>
    <n v="40"/>
    <d v="1899-12-30T01:45:00"/>
    <n v="1"/>
    <n v="45"/>
    <n v="1.75"/>
    <n v="70"/>
  </r>
  <r>
    <s v="Bartek"/>
    <s v="Informatyka"/>
    <x v="14"/>
    <d v="1899-12-30T14:30:00"/>
    <d v="1899-12-30T16:15:00"/>
    <n v="60"/>
    <d v="1899-12-30T01:45:00"/>
    <n v="1"/>
    <n v="45"/>
    <n v="1.75"/>
    <n v="105"/>
  </r>
  <r>
    <s v="Zuzanna"/>
    <s v="Informatyka"/>
    <x v="15"/>
    <d v="1899-12-30T09:00:00"/>
    <d v="1899-12-30T10:30:00"/>
    <n v="60"/>
    <d v="1899-12-30T01:30:00"/>
    <n v="1"/>
    <n v="30"/>
    <n v="1.5"/>
    <n v="90"/>
  </r>
  <r>
    <s v="Wiktor"/>
    <s v="Matematyka"/>
    <x v="16"/>
    <d v="1899-12-30T09:00:00"/>
    <d v="1899-12-30T10:00:00"/>
    <n v="50"/>
    <d v="1899-12-30T01:00:00"/>
    <n v="1"/>
    <n v="0"/>
    <n v="1"/>
    <n v="50"/>
  </r>
  <r>
    <s v="Wiktor"/>
    <s v="Matematyka"/>
    <x v="16"/>
    <d v="1899-12-30T10:00:00"/>
    <d v="1899-12-30T12:00:00"/>
    <n v="50"/>
    <d v="1899-12-30T02:00:00"/>
    <n v="2"/>
    <n v="0"/>
    <n v="2"/>
    <n v="100"/>
  </r>
  <r>
    <s v="Zuzanna"/>
    <s v="Informatyka"/>
    <x v="16"/>
    <d v="1899-12-30T12:30:00"/>
    <d v="1899-12-30T14:00:00"/>
    <n v="60"/>
    <d v="1899-12-30T01:30:00"/>
    <n v="1"/>
    <n v="30"/>
    <n v="1.5"/>
    <n v="90"/>
  </r>
  <r>
    <s v="Bartek"/>
    <s v="Informatyka"/>
    <x v="17"/>
    <d v="1899-12-30T09:00:00"/>
    <d v="1899-12-30T10:30:00"/>
    <n v="60"/>
    <d v="1899-12-30T01:30:00"/>
    <n v="1"/>
    <n v="30"/>
    <n v="1.5"/>
    <n v="90"/>
  </r>
  <r>
    <s v="Ewa"/>
    <s v="Matematyka"/>
    <x v="17"/>
    <d v="1899-12-30T11:00:00"/>
    <d v="1899-12-30T12:45:00"/>
    <n v="50"/>
    <d v="1899-12-30T01:45:00"/>
    <n v="1"/>
    <n v="45"/>
    <n v="1.75"/>
    <n v="87.5"/>
  </r>
  <r>
    <s v="Zbigniew"/>
    <s v="Fizyka"/>
    <x v="17"/>
    <d v="1899-12-30T13:45:00"/>
    <d v="1899-12-30T15:30:00"/>
    <n v="40"/>
    <d v="1899-12-30T01:45:00"/>
    <n v="1"/>
    <n v="45"/>
    <n v="1.75"/>
    <n v="70"/>
  </r>
  <r>
    <s v="Agnieszka"/>
    <s v="Informatyka"/>
    <x v="17"/>
    <d v="1899-12-30T15:30:00"/>
    <d v="1899-12-30T17:00:00"/>
    <n v="60"/>
    <d v="1899-12-30T01:30:00"/>
    <n v="1"/>
    <n v="30"/>
    <n v="1.5"/>
    <n v="90"/>
  </r>
  <r>
    <s v="Zuzanna"/>
    <s v="Matematyka"/>
    <x v="17"/>
    <d v="1899-12-30T17:00:00"/>
    <d v="1899-12-30T18:00:00"/>
    <n v="50"/>
    <d v="1899-12-30T01:00:00"/>
    <n v="1"/>
    <n v="0"/>
    <n v="1"/>
    <n v="50"/>
  </r>
  <r>
    <s v="Katarzyna"/>
    <s v="Informatyka"/>
    <x v="18"/>
    <d v="1899-12-30T09:00:00"/>
    <d v="1899-12-30T10:00:00"/>
    <n v="60"/>
    <d v="1899-12-30T01:00:00"/>
    <n v="1"/>
    <n v="0"/>
    <n v="1"/>
    <n v="60"/>
  </r>
  <r>
    <s v="Agnieszka"/>
    <s v="Informatyka"/>
    <x v="18"/>
    <d v="1899-12-30T10:45:00"/>
    <d v="1899-12-30T12:15:00"/>
    <n v="60"/>
    <d v="1899-12-30T01:30:00"/>
    <n v="1"/>
    <n v="30"/>
    <n v="1.5"/>
    <n v="90"/>
  </r>
  <r>
    <s v="Jan"/>
    <s v="Fizyka"/>
    <x v="19"/>
    <d v="1899-12-30T09:00:00"/>
    <d v="1899-12-30T10:15:00"/>
    <n v="40"/>
    <d v="1899-12-30T01:15:00"/>
    <n v="1"/>
    <n v="15"/>
    <n v="1.25"/>
    <n v="50"/>
  </r>
  <r>
    <s v="Jan"/>
    <s v="Fizyka"/>
    <x v="19"/>
    <d v="1899-12-30T10:15:00"/>
    <d v="1899-12-30T11:30:00"/>
    <n v="40"/>
    <d v="1899-12-30T01:15:00"/>
    <n v="1"/>
    <n v="15"/>
    <n v="1.25"/>
    <n v="50"/>
  </r>
  <r>
    <s v="Julita"/>
    <s v="Fizyka"/>
    <x v="20"/>
    <d v="1899-12-30T09:00:00"/>
    <d v="1899-12-30T10:00:00"/>
    <n v="40"/>
    <d v="1899-12-30T01:00:00"/>
    <n v="1"/>
    <n v="0"/>
    <n v="1"/>
    <n v="40"/>
  </r>
  <r>
    <s v="Zuzanna"/>
    <s v="Informatyka"/>
    <x v="20"/>
    <d v="1899-12-30T10:00:00"/>
    <d v="1899-12-30T11:15:00"/>
    <n v="60"/>
    <d v="1899-12-30T01:15:00"/>
    <n v="1"/>
    <n v="15"/>
    <n v="1.25"/>
    <n v="75"/>
  </r>
  <r>
    <s v="Agnieszka"/>
    <s v="Informatyka"/>
    <x v="20"/>
    <d v="1899-12-30T11:15:00"/>
    <d v="1899-12-30T12:15:00"/>
    <n v="60"/>
    <d v="1899-12-30T01:00:00"/>
    <n v="1"/>
    <n v="0"/>
    <n v="1"/>
    <n v="60"/>
  </r>
  <r>
    <s v="Maciej"/>
    <s v="Fizyka"/>
    <x v="21"/>
    <d v="1899-12-30T09:00:00"/>
    <d v="1899-12-30T10:00:00"/>
    <n v="40"/>
    <d v="1899-12-30T01:00:00"/>
    <n v="1"/>
    <n v="0"/>
    <n v="1"/>
    <n v="40"/>
  </r>
  <r>
    <s v="Julita"/>
    <s v="Informatyka"/>
    <x v="21"/>
    <d v="1899-12-30T11:00:00"/>
    <d v="1899-12-30T12:30:00"/>
    <n v="60"/>
    <d v="1899-12-30T01:30:00"/>
    <n v="1"/>
    <n v="30"/>
    <n v="1.5"/>
    <n v="90"/>
  </r>
  <r>
    <s v="Bartek"/>
    <s v="Informatyka"/>
    <x v="21"/>
    <d v="1899-12-30T12:45:00"/>
    <d v="1899-12-30T13:45:00"/>
    <n v="60"/>
    <d v="1899-12-30T01:00:00"/>
    <n v="1"/>
    <n v="0"/>
    <n v="1"/>
    <n v="60"/>
  </r>
  <r>
    <s v="Agnieszka"/>
    <s v="Informatyka"/>
    <x v="21"/>
    <d v="1899-12-30T13:45:00"/>
    <d v="1899-12-30T15:00:00"/>
    <n v="60"/>
    <d v="1899-12-30T01:15:00"/>
    <n v="1"/>
    <n v="15"/>
    <n v="1.25"/>
    <n v="75"/>
  </r>
  <r>
    <s v="Katarzyna"/>
    <s v="Informatyka"/>
    <x v="21"/>
    <d v="1899-12-30T15:45:00"/>
    <d v="1899-12-30T17:15:00"/>
    <n v="60"/>
    <d v="1899-12-30T01:30:00"/>
    <n v="1"/>
    <n v="30"/>
    <n v="1.5"/>
    <n v="90"/>
  </r>
  <r>
    <s v="Maciej"/>
    <s v="Fizyka"/>
    <x v="22"/>
    <d v="1899-12-30T09:00:00"/>
    <d v="1899-12-30T11:00:00"/>
    <n v="40"/>
    <d v="1899-12-30T02:00:00"/>
    <n v="2"/>
    <n v="0"/>
    <n v="2"/>
    <n v="80"/>
  </r>
  <r>
    <s v="Maciej"/>
    <s v="Fizyka"/>
    <x v="22"/>
    <d v="1899-12-30T11:15:00"/>
    <d v="1899-12-30T12:45:00"/>
    <n v="40"/>
    <d v="1899-12-30T01:30:00"/>
    <n v="1"/>
    <n v="30"/>
    <n v="1.5"/>
    <n v="60"/>
  </r>
  <r>
    <s v="Agnieszka"/>
    <s v="Matematyka"/>
    <x v="22"/>
    <d v="1899-12-30T13:30:00"/>
    <d v="1899-12-30T15:15:00"/>
    <n v="50"/>
    <d v="1899-12-30T01:45:00"/>
    <n v="1"/>
    <n v="45"/>
    <n v="1.75"/>
    <n v="87.5"/>
  </r>
  <r>
    <s v="Piotrek"/>
    <s v="Fizyka"/>
    <x v="22"/>
    <d v="1899-12-30T16:00:00"/>
    <d v="1899-12-30T18:00:00"/>
    <n v="40"/>
    <d v="1899-12-30T02:00:00"/>
    <n v="2"/>
    <n v="0"/>
    <n v="2"/>
    <n v="80"/>
  </r>
  <r>
    <s v="Julita"/>
    <s v="Fizyka"/>
    <x v="23"/>
    <d v="1899-12-30T09:00:00"/>
    <d v="1899-12-30T10:15:00"/>
    <n v="40"/>
    <d v="1899-12-30T01:15:00"/>
    <n v="1"/>
    <n v="15"/>
    <n v="1.25"/>
    <n v="50"/>
  </r>
  <r>
    <s v="Wiktor"/>
    <s v="Matematyka"/>
    <x v="23"/>
    <d v="1899-12-30T10:30:00"/>
    <d v="1899-12-30T11:45:00"/>
    <n v="50"/>
    <d v="1899-12-30T01:15:00"/>
    <n v="1"/>
    <n v="15"/>
    <n v="1.25"/>
    <n v="62.5"/>
  </r>
  <r>
    <s v="Jan"/>
    <s v="Fizyka"/>
    <x v="23"/>
    <d v="1899-12-30T12:15:00"/>
    <d v="1899-12-30T14:15:00"/>
    <n v="40"/>
    <d v="1899-12-30T02:00:00"/>
    <n v="2"/>
    <n v="0"/>
    <n v="2"/>
    <n v="80"/>
  </r>
  <r>
    <s v="Jan"/>
    <s v="Fizyka"/>
    <x v="24"/>
    <d v="1899-12-30T09:00:00"/>
    <d v="1899-12-30T11:00:00"/>
    <n v="40"/>
    <d v="1899-12-30T02:00:00"/>
    <n v="2"/>
    <n v="0"/>
    <n v="2"/>
    <n v="80"/>
  </r>
  <r>
    <s v="Bartek"/>
    <s v="Informatyka"/>
    <x v="24"/>
    <d v="1899-12-30T11:30:00"/>
    <d v="1899-12-30T13:15:00"/>
    <n v="60"/>
    <d v="1899-12-30T01:45:00"/>
    <n v="1"/>
    <n v="45"/>
    <n v="1.75"/>
    <n v="105"/>
  </r>
  <r>
    <s v="Bartek"/>
    <s v="Informatyka"/>
    <x v="24"/>
    <d v="1899-12-30T13:30:00"/>
    <d v="1899-12-30T15:00:00"/>
    <n v="60"/>
    <d v="1899-12-30T01:30:00"/>
    <n v="1"/>
    <n v="30"/>
    <n v="1.5"/>
    <n v="90"/>
  </r>
  <r>
    <s v="Zdzisław"/>
    <s v="Matematyka"/>
    <x v="24"/>
    <d v="1899-12-30T16:15:00"/>
    <d v="1899-12-30T18:15:00"/>
    <n v="50"/>
    <d v="1899-12-30T02:00:00"/>
    <n v="2"/>
    <n v="0"/>
    <n v="2"/>
    <n v="100"/>
  </r>
  <r>
    <s v="Zuzanna"/>
    <s v="Informatyka"/>
    <x v="25"/>
    <d v="1899-12-30T09:00:00"/>
    <d v="1899-12-30T10:00:00"/>
    <n v="60"/>
    <d v="1899-12-30T01:00:00"/>
    <n v="1"/>
    <n v="0"/>
    <n v="1"/>
    <n v="60"/>
  </r>
  <r>
    <s v="Maciej"/>
    <s v="Fizyka"/>
    <x v="25"/>
    <d v="1899-12-30T10:30:00"/>
    <d v="1899-12-30T11:45:00"/>
    <n v="40"/>
    <d v="1899-12-30T01:15:00"/>
    <n v="1"/>
    <n v="15"/>
    <n v="1.25"/>
    <n v="50"/>
  </r>
  <r>
    <s v="Ewa"/>
    <s v="Matematyka"/>
    <x v="26"/>
    <d v="1899-12-30T09:00:00"/>
    <d v="1899-12-30T10:45:00"/>
    <n v="50"/>
    <d v="1899-12-30T01:45:00"/>
    <n v="1"/>
    <n v="45"/>
    <n v="1.75"/>
    <n v="87.5"/>
  </r>
  <r>
    <s v="Andrzej"/>
    <s v="Informatyka"/>
    <x v="26"/>
    <d v="1899-12-30T11:15:00"/>
    <d v="1899-12-30T12:15:00"/>
    <n v="60"/>
    <d v="1899-12-30T01:00:00"/>
    <n v="1"/>
    <n v="0"/>
    <n v="1"/>
    <n v="60"/>
  </r>
  <r>
    <s v="Maciej"/>
    <s v="Fizyka"/>
    <x v="26"/>
    <d v="1899-12-30T13:00:00"/>
    <d v="1899-12-30T14:45:00"/>
    <n v="40"/>
    <d v="1899-12-30T01:45:00"/>
    <n v="1"/>
    <n v="45"/>
    <n v="1.75"/>
    <n v="70"/>
  </r>
  <r>
    <s v="Ewa"/>
    <s v="Matematyka"/>
    <x v="26"/>
    <d v="1899-12-30T15:45:00"/>
    <d v="1899-12-30T17:15:00"/>
    <n v="50"/>
    <d v="1899-12-30T01:30:00"/>
    <n v="1"/>
    <n v="30"/>
    <n v="1.5"/>
    <n v="75"/>
  </r>
  <r>
    <s v="Wiktor"/>
    <s v="Matematyka"/>
    <x v="27"/>
    <d v="1899-12-30T09:00:00"/>
    <d v="1899-12-30T10:00:00"/>
    <n v="50"/>
    <d v="1899-12-30T01:00:00"/>
    <n v="1"/>
    <n v="0"/>
    <n v="1"/>
    <n v="50"/>
  </r>
  <r>
    <s v="Jan"/>
    <s v="Fizyka"/>
    <x v="27"/>
    <d v="1899-12-30T10:00:00"/>
    <d v="1899-12-30T12:00:00"/>
    <n v="40"/>
    <d v="1899-12-30T02:00:00"/>
    <n v="2"/>
    <n v="0"/>
    <n v="2"/>
    <n v="80"/>
  </r>
  <r>
    <s v="Zbigniew"/>
    <s v="Fizyka"/>
    <x v="27"/>
    <d v="1899-12-30T12:45:00"/>
    <d v="1899-12-30T13:45:00"/>
    <n v="40"/>
    <d v="1899-12-30T01:00:00"/>
    <n v="1"/>
    <n v="0"/>
    <n v="1"/>
    <n v="40"/>
  </r>
  <r>
    <s v="Wiktor"/>
    <s v="Matematyka"/>
    <x v="27"/>
    <d v="1899-12-30T14:15:00"/>
    <d v="1899-12-30T15:15:00"/>
    <n v="50"/>
    <d v="1899-12-30T01:00:00"/>
    <n v="1"/>
    <n v="0"/>
    <n v="1"/>
    <n v="50"/>
  </r>
  <r>
    <s v="Zdzisław"/>
    <s v="Matematyka"/>
    <x v="27"/>
    <d v="1899-12-30T15:15:00"/>
    <d v="1899-12-30T16:15:00"/>
    <n v="50"/>
    <d v="1899-12-30T01:00:00"/>
    <n v="1"/>
    <n v="0"/>
    <n v="1"/>
    <n v="50"/>
  </r>
  <r>
    <s v="Jan"/>
    <s v="Fizyka"/>
    <x v="28"/>
    <d v="1899-12-30T09:00:00"/>
    <d v="1899-12-30T10:30:00"/>
    <n v="40"/>
    <d v="1899-12-30T01:30:00"/>
    <n v="1"/>
    <n v="30"/>
    <n v="1.5"/>
    <n v="60"/>
  </r>
  <r>
    <s v="Zbigniew"/>
    <s v="Fizyka"/>
    <x v="28"/>
    <d v="1899-12-30T10:45:00"/>
    <d v="1899-12-30T12:00:00"/>
    <n v="40"/>
    <d v="1899-12-30T01:15:00"/>
    <n v="1"/>
    <n v="15"/>
    <n v="1.25"/>
    <n v="50"/>
  </r>
  <r>
    <s v="Maciej"/>
    <s v="Fizyka"/>
    <x v="28"/>
    <d v="1899-12-30T12:30:00"/>
    <d v="1899-12-30T13:30:00"/>
    <n v="40"/>
    <d v="1899-12-30T01:00:00"/>
    <n v="1"/>
    <n v="0"/>
    <n v="1"/>
    <n v="40"/>
  </r>
  <r>
    <s v="Katarzyna"/>
    <s v="Informatyka"/>
    <x v="28"/>
    <d v="1899-12-30T14:30:00"/>
    <d v="1899-12-30T16:00:00"/>
    <n v="60"/>
    <d v="1899-12-30T01:30:00"/>
    <n v="1"/>
    <n v="30"/>
    <n v="1.5"/>
    <n v="90"/>
  </r>
  <r>
    <s v="Zbigniew"/>
    <s v="Informatyka"/>
    <x v="28"/>
    <d v="1899-12-30T16:30:00"/>
    <d v="1899-12-30T18:00:00"/>
    <n v="60"/>
    <d v="1899-12-30T01:30:00"/>
    <n v="1"/>
    <n v="30"/>
    <n v="1.5"/>
    <n v="90"/>
  </r>
  <r>
    <s v="Agnieszka"/>
    <s v="Informatyka"/>
    <x v="29"/>
    <d v="1899-12-30T09:00:00"/>
    <d v="1899-12-30T10:15:00"/>
    <n v="60"/>
    <d v="1899-12-30T01:15:00"/>
    <n v="1"/>
    <n v="15"/>
    <n v="1.25"/>
    <n v="75"/>
  </r>
  <r>
    <s v="Agnieszka"/>
    <s v="Informatyka"/>
    <x v="30"/>
    <d v="1899-12-30T09:00:00"/>
    <d v="1899-12-30T10:00:00"/>
    <n v="60"/>
    <d v="1899-12-30T01:00:00"/>
    <n v="1"/>
    <n v="0"/>
    <n v="1"/>
    <n v="60"/>
  </r>
  <r>
    <s v="Zdzisław"/>
    <s v="Fizyka"/>
    <x v="30"/>
    <d v="1899-12-30T11:00:00"/>
    <d v="1899-12-30T12:45:00"/>
    <n v="40"/>
    <d v="1899-12-30T01:45:00"/>
    <n v="1"/>
    <n v="45"/>
    <n v="1.75"/>
    <n v="70"/>
  </r>
  <r>
    <s v="Maciej"/>
    <s v="Fizyka"/>
    <x v="30"/>
    <d v="1899-12-30T13:45:00"/>
    <d v="1899-12-30T15:45:00"/>
    <n v="40"/>
    <d v="1899-12-30T02:00:00"/>
    <n v="2"/>
    <n v="0"/>
    <n v="2"/>
    <n v="80"/>
  </r>
  <r>
    <s v="Bartek"/>
    <s v="Informatyka"/>
    <x v="30"/>
    <d v="1899-12-30T16:30:00"/>
    <d v="1899-12-30T17:30:00"/>
    <n v="60"/>
    <d v="1899-12-30T01:00:00"/>
    <n v="1"/>
    <n v="0"/>
    <n v="1"/>
    <n v="60"/>
  </r>
  <r>
    <s v="Zuzanna"/>
    <s v="Informatyka"/>
    <x v="31"/>
    <d v="1899-12-30T09:30:00"/>
    <d v="1899-12-30T11:00:00"/>
    <n v="60"/>
    <d v="1899-12-30T01:30:00"/>
    <n v="1"/>
    <n v="30"/>
    <n v="1.5"/>
    <n v="90"/>
  </r>
  <r>
    <s v="Jan"/>
    <s v="Fizyka"/>
    <x v="31"/>
    <d v="1899-12-30T11:30:00"/>
    <d v="1899-12-30T12:45:00"/>
    <n v="40"/>
    <d v="1899-12-30T01:15:00"/>
    <n v="1"/>
    <n v="15"/>
    <n v="1.25"/>
    <n v="50"/>
  </r>
  <r>
    <s v="Marcin"/>
    <s v="Matematyka"/>
    <x v="32"/>
    <d v="1899-12-30T09:00:00"/>
    <d v="1899-12-30T10:00:00"/>
    <n v="50"/>
    <d v="1899-12-30T01:00:00"/>
    <n v="1"/>
    <n v="0"/>
    <n v="1"/>
    <n v="50"/>
  </r>
  <r>
    <s v="Zbigniew"/>
    <s v="Informatyka"/>
    <x v="32"/>
    <d v="1899-12-30T10:30:00"/>
    <d v="1899-12-30T11:30:00"/>
    <n v="60"/>
    <d v="1899-12-30T01:00:00"/>
    <n v="1"/>
    <n v="0"/>
    <n v="1"/>
    <n v="60"/>
  </r>
  <r>
    <s v="Bartek"/>
    <s v="Informatyka"/>
    <x v="32"/>
    <d v="1899-12-30T11:30:00"/>
    <d v="1899-12-30T13:30:00"/>
    <n v="60"/>
    <d v="1899-12-30T02:00:00"/>
    <n v="2"/>
    <n v="0"/>
    <n v="2"/>
    <n v="120"/>
  </r>
  <r>
    <s v="Ewa"/>
    <s v="Matematyka"/>
    <x v="33"/>
    <d v="1899-12-30T09:00:00"/>
    <d v="1899-12-30T10:45:00"/>
    <n v="50"/>
    <d v="1899-12-30T01:45:00"/>
    <n v="1"/>
    <n v="45"/>
    <n v="1.75"/>
    <n v="87.5"/>
  </r>
  <r>
    <s v="Maciej"/>
    <s v="Fizyka"/>
    <x v="33"/>
    <d v="1899-12-30T11:30:00"/>
    <d v="1899-12-30T13:00:00"/>
    <n v="40"/>
    <d v="1899-12-30T01:30:00"/>
    <n v="1"/>
    <n v="30"/>
    <n v="1.5"/>
    <n v="60"/>
  </r>
  <r>
    <s v="Ewa"/>
    <s v="Matematyka"/>
    <x v="33"/>
    <d v="1899-12-30T13:45:00"/>
    <d v="1899-12-30T14:45:00"/>
    <n v="50"/>
    <d v="1899-12-30T01:00:00"/>
    <n v="1"/>
    <n v="0"/>
    <n v="1"/>
    <n v="50"/>
  </r>
  <r>
    <s v="Zdzisław"/>
    <s v="Matematyka"/>
    <x v="33"/>
    <d v="1899-12-30T15:45:00"/>
    <d v="1899-12-30T17:15:00"/>
    <n v="50"/>
    <d v="1899-12-30T01:30:00"/>
    <n v="1"/>
    <n v="30"/>
    <n v="1.5"/>
    <n v="75"/>
  </r>
  <r>
    <s v="Maciej"/>
    <s v="Fizyka"/>
    <x v="33"/>
    <d v="1899-12-30T18:00:00"/>
    <d v="1899-12-30T19:00:00"/>
    <n v="40"/>
    <d v="1899-12-30T01:00:00"/>
    <n v="1"/>
    <n v="0"/>
    <n v="1"/>
    <n v="40"/>
  </r>
  <r>
    <s v="Katarzyna"/>
    <s v="Informatyka"/>
    <x v="34"/>
    <d v="1899-12-30T09:00:00"/>
    <d v="1899-12-30T10:45:00"/>
    <n v="60"/>
    <d v="1899-12-30T01:45:00"/>
    <n v="1"/>
    <n v="45"/>
    <n v="1.75"/>
    <n v="105"/>
  </r>
  <r>
    <s v="Julita"/>
    <s v="Fizyka"/>
    <x v="34"/>
    <d v="1899-12-30T11:00:00"/>
    <d v="1899-12-30T12:00:00"/>
    <n v="40"/>
    <d v="1899-12-30T01:00:00"/>
    <n v="1"/>
    <n v="0"/>
    <n v="1"/>
    <n v="40"/>
  </r>
  <r>
    <s v="Zuzanna"/>
    <s v="Informatyka"/>
    <x v="34"/>
    <d v="1899-12-30T12:45:00"/>
    <d v="1899-12-30T14:15:00"/>
    <n v="60"/>
    <d v="1899-12-30T01:30:00"/>
    <n v="1"/>
    <n v="30"/>
    <n v="1.5"/>
    <n v="90"/>
  </r>
  <r>
    <s v="Patrycja"/>
    <s v="Informatyka"/>
    <x v="35"/>
    <d v="1899-12-30T09:00:00"/>
    <d v="1899-12-30T10:45:00"/>
    <n v="60"/>
    <d v="1899-12-30T01:45:00"/>
    <n v="1"/>
    <n v="45"/>
    <n v="1.75"/>
    <n v="105"/>
  </r>
  <r>
    <s v="Jan"/>
    <s v="Fizyka"/>
    <x v="35"/>
    <d v="1899-12-30T11:15:00"/>
    <d v="1899-12-30T13:00:00"/>
    <n v="40"/>
    <d v="1899-12-30T01:45:00"/>
    <n v="1"/>
    <n v="45"/>
    <n v="1.75"/>
    <n v="70"/>
  </r>
  <r>
    <s v="Katarzyna"/>
    <s v="Informatyka"/>
    <x v="36"/>
    <d v="1899-12-30T09:00:00"/>
    <d v="1899-12-30T10:15:00"/>
    <n v="60"/>
    <d v="1899-12-30T01:15:00"/>
    <n v="1"/>
    <n v="15"/>
    <n v="1.25"/>
    <n v="75"/>
  </r>
  <r>
    <s v="Zdzisław"/>
    <s v="Matematyka"/>
    <x v="36"/>
    <d v="1899-12-30T10:30:00"/>
    <d v="1899-12-30T11:30:00"/>
    <n v="50"/>
    <d v="1899-12-30T01:00:00"/>
    <n v="1"/>
    <n v="0"/>
    <n v="1"/>
    <n v="50"/>
  </r>
  <r>
    <s v="Maciej"/>
    <s v="Fizyka"/>
    <x v="37"/>
    <d v="1899-12-30T09:00:00"/>
    <d v="1899-12-30T10:30:00"/>
    <n v="40"/>
    <d v="1899-12-30T01:30:00"/>
    <n v="1"/>
    <n v="30"/>
    <n v="1.5"/>
    <n v="60"/>
  </r>
  <r>
    <s v="Anna"/>
    <s v="Informatyka"/>
    <x v="37"/>
    <d v="1899-12-30T10:30:00"/>
    <d v="1899-12-30T12:00:00"/>
    <n v="60"/>
    <d v="1899-12-30T01:30:00"/>
    <n v="1"/>
    <n v="30"/>
    <n v="1.5"/>
    <n v="90"/>
  </r>
  <r>
    <s v="Agnieszka"/>
    <s v="Informatyka"/>
    <x v="37"/>
    <d v="1899-12-30T13:00:00"/>
    <d v="1899-12-30T14:15:00"/>
    <n v="60"/>
    <d v="1899-12-30T01:15:00"/>
    <n v="1"/>
    <n v="15"/>
    <n v="1.25"/>
    <n v="75"/>
  </r>
  <r>
    <s v="Julita"/>
    <s v="Informatyka"/>
    <x v="37"/>
    <d v="1899-12-30T14:45:00"/>
    <d v="1899-12-30T15:45:00"/>
    <n v="60"/>
    <d v="1899-12-30T01:00:00"/>
    <n v="1"/>
    <n v="0"/>
    <n v="1"/>
    <n v="60"/>
  </r>
  <r>
    <s v="Jan"/>
    <s v="Fizyka"/>
    <x v="37"/>
    <d v="1899-12-30T16:15:00"/>
    <d v="1899-12-30T17:45:00"/>
    <n v="40"/>
    <d v="1899-12-30T01:30:00"/>
    <n v="1"/>
    <n v="30"/>
    <n v="1.5"/>
    <n v="60"/>
  </r>
  <r>
    <s v="Zbigniew"/>
    <s v="Fizyka"/>
    <x v="38"/>
    <d v="1899-12-30T09:00:00"/>
    <d v="1899-12-30T10:15:00"/>
    <n v="40"/>
    <d v="1899-12-30T01:15:00"/>
    <n v="1"/>
    <n v="15"/>
    <n v="1.25"/>
    <n v="50"/>
  </r>
  <r>
    <s v="Zuzanna"/>
    <s v="Informatyka"/>
    <x v="38"/>
    <d v="1899-12-30T10:30:00"/>
    <d v="1899-12-30T11:45:00"/>
    <n v="60"/>
    <d v="1899-12-30T01:15:00"/>
    <n v="1"/>
    <n v="15"/>
    <n v="1.25"/>
    <n v="75"/>
  </r>
  <r>
    <s v="Jan"/>
    <s v="Fizyka"/>
    <x v="39"/>
    <d v="1899-12-30T09:00:00"/>
    <d v="1899-12-30T10:15:00"/>
    <n v="40"/>
    <d v="1899-12-30T01:15:00"/>
    <n v="1"/>
    <n v="15"/>
    <n v="1.25"/>
    <n v="50"/>
  </r>
  <r>
    <s v="Zbigniew"/>
    <s v="Informatyka"/>
    <x v="39"/>
    <d v="1899-12-30T10:30:00"/>
    <d v="1899-12-30T11:30:00"/>
    <n v="60"/>
    <d v="1899-12-30T01:00:00"/>
    <n v="1"/>
    <n v="0"/>
    <n v="1"/>
    <n v="60"/>
  </r>
  <r>
    <s v="Bartek"/>
    <s v="Informatyka"/>
    <x v="39"/>
    <d v="1899-12-30T11:30:00"/>
    <d v="1899-12-30T13:15:00"/>
    <n v="60"/>
    <d v="1899-12-30T01:45:00"/>
    <n v="1"/>
    <n v="45"/>
    <n v="1.75"/>
    <n v="105"/>
  </r>
  <r>
    <s v="Katarzyna"/>
    <s v="Informatyka"/>
    <x v="40"/>
    <d v="1899-12-30T09:30:00"/>
    <d v="1899-12-30T11:00:00"/>
    <n v="60"/>
    <d v="1899-12-30T01:30:00"/>
    <n v="1"/>
    <n v="30"/>
    <n v="1.5"/>
    <n v="90"/>
  </r>
  <r>
    <s v="Katarzyna"/>
    <s v="Informatyka"/>
    <x v="40"/>
    <d v="1899-12-30T11:15:00"/>
    <d v="1899-12-30T12:45:00"/>
    <n v="60"/>
    <d v="1899-12-30T01:30:00"/>
    <n v="1"/>
    <n v="30"/>
    <n v="1.5"/>
    <n v="90"/>
  </r>
  <r>
    <s v="Anna"/>
    <s v="Informatyka"/>
    <x v="41"/>
    <d v="1899-12-30T09:00:00"/>
    <d v="1899-12-30T10:00:00"/>
    <n v="60"/>
    <d v="1899-12-30T01:00:00"/>
    <n v="1"/>
    <n v="0"/>
    <n v="1"/>
    <n v="60"/>
  </r>
  <r>
    <s v="Bartek"/>
    <s v="Informatyka"/>
    <x v="42"/>
    <d v="1899-12-30T09:00:00"/>
    <d v="1899-12-30T10:45:00"/>
    <n v="60"/>
    <d v="1899-12-30T01:45:00"/>
    <n v="1"/>
    <n v="45"/>
    <n v="1.75"/>
    <n v="105"/>
  </r>
  <r>
    <s v="Katarzyna"/>
    <s v="Informatyka"/>
    <x v="42"/>
    <d v="1899-12-30T11:30:00"/>
    <d v="1899-12-30T13:00:00"/>
    <n v="60"/>
    <d v="1899-12-30T01:30:00"/>
    <n v="1"/>
    <n v="30"/>
    <n v="1.5"/>
    <n v="90"/>
  </r>
  <r>
    <s v="Anna"/>
    <s v="Informatyka"/>
    <x v="42"/>
    <d v="1899-12-30T13:45:00"/>
    <d v="1899-12-30T14:45:00"/>
    <n v="60"/>
    <d v="1899-12-30T01:00:00"/>
    <n v="1"/>
    <n v="0"/>
    <n v="1"/>
    <n v="60"/>
  </r>
  <r>
    <s v="Zuzanna"/>
    <s v="Matematyka"/>
    <x v="42"/>
    <d v="1899-12-30T15:30:00"/>
    <d v="1899-12-30T16:45:00"/>
    <n v="50"/>
    <d v="1899-12-30T01:15:00"/>
    <n v="1"/>
    <n v="15"/>
    <n v="1.25"/>
    <n v="62.5"/>
  </r>
  <r>
    <s v="Katarzyna"/>
    <s v="Informatyka"/>
    <x v="42"/>
    <d v="1899-12-30T17:30:00"/>
    <d v="1899-12-30T19:00:00"/>
    <n v="60"/>
    <d v="1899-12-30T01:30:00"/>
    <n v="1"/>
    <n v="30"/>
    <n v="1.5"/>
    <n v="90"/>
  </r>
  <r>
    <s v="Zbigniew"/>
    <s v="Fizyka"/>
    <x v="43"/>
    <d v="1899-12-30T09:00:00"/>
    <d v="1899-12-30T10:45:00"/>
    <n v="40"/>
    <d v="1899-12-30T01:45:00"/>
    <n v="1"/>
    <n v="45"/>
    <n v="1.75"/>
    <n v="70"/>
  </r>
  <r>
    <s v="Anna"/>
    <s v="Informatyka"/>
    <x v="43"/>
    <d v="1899-12-30T11:15:00"/>
    <d v="1899-12-30T13:00:00"/>
    <n v="60"/>
    <d v="1899-12-30T01:45:00"/>
    <n v="1"/>
    <n v="45"/>
    <n v="1.75"/>
    <n v="105"/>
  </r>
  <r>
    <s v="Wiktor"/>
    <s v="Matematyka"/>
    <x v="43"/>
    <d v="1899-12-30T14:00:00"/>
    <d v="1899-12-30T15:00:00"/>
    <n v="50"/>
    <d v="1899-12-30T01:00:00"/>
    <n v="1"/>
    <n v="0"/>
    <n v="1"/>
    <n v="50"/>
  </r>
  <r>
    <s v="Wiktor"/>
    <s v="Matematyka"/>
    <x v="44"/>
    <d v="1899-12-30T09:00:00"/>
    <d v="1899-12-30T10:30:00"/>
    <n v="50"/>
    <d v="1899-12-30T01:30:00"/>
    <n v="1"/>
    <n v="30"/>
    <n v="1.5"/>
    <n v="75"/>
  </r>
  <r>
    <s v="Anna"/>
    <s v="Informatyka"/>
    <x v="44"/>
    <d v="1899-12-30T10:45:00"/>
    <d v="1899-12-30T12:00:00"/>
    <n v="60"/>
    <d v="1899-12-30T01:15:00"/>
    <n v="1"/>
    <n v="15"/>
    <n v="1.25"/>
    <n v="75"/>
  </r>
  <r>
    <s v="Anna"/>
    <s v="Informatyka"/>
    <x v="44"/>
    <d v="1899-12-30T12:00:00"/>
    <d v="1899-12-30T13:00:00"/>
    <n v="60"/>
    <d v="1899-12-30T01:00:00"/>
    <n v="1"/>
    <n v="0"/>
    <n v="1"/>
    <n v="60"/>
  </r>
  <r>
    <s v="Ewa"/>
    <s v="Matematyka"/>
    <x v="44"/>
    <d v="1899-12-30T13:15:00"/>
    <d v="1899-12-30T15:15:00"/>
    <n v="50"/>
    <d v="1899-12-30T02:00:00"/>
    <n v="2"/>
    <n v="0"/>
    <n v="2"/>
    <n v="100"/>
  </r>
  <r>
    <s v="Julita"/>
    <s v="Informatyka"/>
    <x v="44"/>
    <d v="1899-12-30T15:30:00"/>
    <d v="1899-12-30T17:15:00"/>
    <n v="60"/>
    <d v="1899-12-30T01:45:00"/>
    <n v="1"/>
    <n v="45"/>
    <n v="1.75"/>
    <n v="105"/>
  </r>
  <r>
    <s v="Agnieszka"/>
    <s v="Matematyka"/>
    <x v="45"/>
    <d v="1899-12-30T09:00:00"/>
    <d v="1899-12-30T11:00:00"/>
    <n v="50"/>
    <d v="1899-12-30T02:00:00"/>
    <n v="2"/>
    <n v="0"/>
    <n v="2"/>
    <n v="100"/>
  </r>
  <r>
    <s v="Zdzisław"/>
    <s v="Matematyka"/>
    <x v="45"/>
    <d v="1899-12-30T11:00:00"/>
    <d v="1899-12-30T12:00:00"/>
    <n v="50"/>
    <d v="1899-12-30T01:00:00"/>
    <n v="1"/>
    <n v="0"/>
    <n v="1"/>
    <n v="50"/>
  </r>
  <r>
    <s v="Julita"/>
    <s v="Fizyka"/>
    <x v="45"/>
    <d v="1899-12-30T13:00:00"/>
    <d v="1899-12-30T15:00:00"/>
    <n v="40"/>
    <d v="1899-12-30T02:00:00"/>
    <n v="2"/>
    <n v="0"/>
    <n v="2"/>
    <n v="80"/>
  </r>
  <r>
    <s v="Bartek"/>
    <s v="Informatyka"/>
    <x v="45"/>
    <d v="1899-12-30T15:45:00"/>
    <d v="1899-12-30T17:30:00"/>
    <n v="60"/>
    <d v="1899-12-30T01:45:00"/>
    <n v="1"/>
    <n v="45"/>
    <n v="1.75"/>
    <n v="105"/>
  </r>
  <r>
    <s v="Katarzyna"/>
    <s v="Informatyka"/>
    <x v="46"/>
    <d v="1899-12-30T09:00:00"/>
    <d v="1899-12-30T10:30:00"/>
    <n v="60"/>
    <d v="1899-12-30T01:30:00"/>
    <n v="1"/>
    <n v="30"/>
    <n v="1.5"/>
    <n v="90"/>
  </r>
  <r>
    <s v="Ewa"/>
    <s v="Matematyka"/>
    <x v="46"/>
    <d v="1899-12-30T11:15:00"/>
    <d v="1899-12-30T13:15:00"/>
    <n v="50"/>
    <d v="1899-12-30T02:00:00"/>
    <n v="2"/>
    <n v="0"/>
    <n v="2"/>
    <n v="100"/>
  </r>
  <r>
    <s v="Jan"/>
    <s v="Fizyka"/>
    <x v="46"/>
    <d v="1899-12-30T13:45:00"/>
    <d v="1899-12-30T14:45:00"/>
    <n v="40"/>
    <d v="1899-12-30T01:00:00"/>
    <n v="1"/>
    <n v="0"/>
    <n v="1"/>
    <n v="40"/>
  </r>
  <r>
    <s v="Ewa"/>
    <s v="Matematyka"/>
    <x v="47"/>
    <d v="1899-12-30T09:00:00"/>
    <d v="1899-12-30T11:00:00"/>
    <n v="50"/>
    <d v="1899-12-30T02:00:00"/>
    <n v="2"/>
    <n v="0"/>
    <n v="2"/>
    <n v="100"/>
  </r>
  <r>
    <s v="Bartek"/>
    <s v="Informatyka"/>
    <x v="47"/>
    <d v="1899-12-30T11:00:00"/>
    <d v="1899-12-30T12:15:00"/>
    <n v="60"/>
    <d v="1899-12-30T01:15:00"/>
    <n v="1"/>
    <n v="15"/>
    <n v="1.25"/>
    <n v="75"/>
  </r>
  <r>
    <s v="Wiktor"/>
    <s v="Matematyka"/>
    <x v="47"/>
    <d v="1899-12-30T12:30:00"/>
    <d v="1899-12-30T14:00:00"/>
    <n v="50"/>
    <d v="1899-12-30T01:30:00"/>
    <n v="1"/>
    <n v="30"/>
    <n v="1.5"/>
    <n v="75"/>
  </r>
  <r>
    <s v="Agnieszka"/>
    <s v="Matematyka"/>
    <x v="47"/>
    <d v="1899-12-30T14:30:00"/>
    <d v="1899-12-30T16:15:00"/>
    <n v="50"/>
    <d v="1899-12-30T01:45:00"/>
    <n v="1"/>
    <n v="45"/>
    <n v="1.75"/>
    <n v="87.5"/>
  </r>
  <r>
    <s v="Wiktor"/>
    <s v="Matematyka"/>
    <x v="48"/>
    <d v="1899-12-30T09:00:00"/>
    <d v="1899-12-30T10:30:00"/>
    <n v="50"/>
    <d v="1899-12-30T01:30:00"/>
    <n v="1"/>
    <n v="30"/>
    <n v="1.5"/>
    <n v="75"/>
  </r>
  <r>
    <s v="Anna"/>
    <s v="Informatyka"/>
    <x v="48"/>
    <d v="1899-12-30T11:00:00"/>
    <d v="1899-12-30T12:30:00"/>
    <n v="60"/>
    <d v="1899-12-30T01:30:00"/>
    <n v="1"/>
    <n v="30"/>
    <n v="1.5"/>
    <n v="90"/>
  </r>
  <r>
    <s v="Katarzyna"/>
    <s v="Informatyka"/>
    <x v="48"/>
    <d v="1899-12-30T13:00:00"/>
    <d v="1899-12-30T14:30:00"/>
    <n v="60"/>
    <d v="1899-12-30T01:30:00"/>
    <n v="1"/>
    <n v="30"/>
    <n v="1.5"/>
    <n v="90"/>
  </r>
  <r>
    <s v="Maciej"/>
    <s v="Fizyka"/>
    <x v="48"/>
    <d v="1899-12-30T15:15:00"/>
    <d v="1899-12-30T16:30:00"/>
    <n v="40"/>
    <d v="1899-12-30T01:15:00"/>
    <n v="1"/>
    <n v="15"/>
    <n v="1.25"/>
    <n v="50"/>
  </r>
  <r>
    <s v="Maciej"/>
    <s v="Fizyka"/>
    <x v="49"/>
    <d v="1899-12-30T09:00:00"/>
    <d v="1899-12-30T10:30:00"/>
    <n v="40"/>
    <d v="1899-12-30T01:30:00"/>
    <n v="1"/>
    <n v="30"/>
    <n v="1.5"/>
    <n v="60"/>
  </r>
  <r>
    <s v="Julita"/>
    <s v="Informatyka"/>
    <x v="49"/>
    <d v="1899-12-30T10:30:00"/>
    <d v="1899-12-30T11:30:00"/>
    <n v="60"/>
    <d v="1899-12-30T01:00:00"/>
    <n v="1"/>
    <n v="0"/>
    <n v="1"/>
    <n v="60"/>
  </r>
  <r>
    <s v="Julita"/>
    <s v="Fizyka"/>
    <x v="50"/>
    <d v="1899-12-30T09:00:00"/>
    <d v="1899-12-30T10:45:00"/>
    <n v="40"/>
    <d v="1899-12-30T01:45:00"/>
    <n v="1"/>
    <n v="45"/>
    <n v="1.75"/>
    <n v="70"/>
  </r>
  <r>
    <s v="Zdzisław"/>
    <s v="Fizyka"/>
    <x v="50"/>
    <d v="1899-12-30T11:45:00"/>
    <d v="1899-12-30T13:45:00"/>
    <n v="40"/>
    <d v="1899-12-30T02:00:00"/>
    <n v="2"/>
    <n v="0"/>
    <n v="2"/>
    <n v="80"/>
  </r>
  <r>
    <s v="Anna"/>
    <s v="Informatyka"/>
    <x v="51"/>
    <d v="1899-12-30T09:00:00"/>
    <d v="1899-12-30T10:15:00"/>
    <n v="60"/>
    <d v="1899-12-30T01:15:00"/>
    <n v="1"/>
    <n v="15"/>
    <n v="1.25"/>
    <n v="75"/>
  </r>
  <r>
    <s v="Ewa"/>
    <s v="Matematyka"/>
    <x v="51"/>
    <d v="1899-12-30T10:30:00"/>
    <d v="1899-12-30T11:45:00"/>
    <n v="50"/>
    <d v="1899-12-30T01:15:00"/>
    <n v="1"/>
    <n v="15"/>
    <n v="1.25"/>
    <n v="62.5"/>
  </r>
  <r>
    <s v="Zuzanna"/>
    <s v="Matematyka"/>
    <x v="51"/>
    <d v="1899-12-30T11:45:00"/>
    <d v="1899-12-30T13:45:00"/>
    <n v="50"/>
    <d v="1899-12-30T02:00:00"/>
    <n v="2"/>
    <n v="0"/>
    <n v="2"/>
    <n v="100"/>
  </r>
  <r>
    <s v="Wiktor"/>
    <s v="Matematyka"/>
    <x v="51"/>
    <d v="1899-12-30T14:15:00"/>
    <d v="1899-12-30T15:15:00"/>
    <n v="50"/>
    <d v="1899-12-30T01:00:00"/>
    <n v="1"/>
    <n v="0"/>
    <n v="1"/>
    <n v="50"/>
  </r>
  <r>
    <s v="Wiktor"/>
    <s v="Matematyka"/>
    <x v="51"/>
    <d v="1899-12-30T16:00:00"/>
    <d v="1899-12-30T17:45:00"/>
    <n v="50"/>
    <d v="1899-12-30T01:45:00"/>
    <n v="1"/>
    <n v="45"/>
    <n v="1.75"/>
    <n v="87.5"/>
  </r>
  <r>
    <s v="Agnieszka"/>
    <s v="Informatyka"/>
    <x v="52"/>
    <d v="1899-12-30T09:00:00"/>
    <d v="1899-12-30T10:00:00"/>
    <n v="60"/>
    <d v="1899-12-30T01:00:00"/>
    <n v="1"/>
    <n v="0"/>
    <n v="1"/>
    <n v="60"/>
  </r>
  <r>
    <s v="Jan"/>
    <s v="Fizyka"/>
    <x v="52"/>
    <d v="1899-12-30T10:00:00"/>
    <d v="1899-12-30T11:00:00"/>
    <n v="40"/>
    <d v="1899-12-30T01:00:00"/>
    <n v="1"/>
    <n v="0"/>
    <n v="1"/>
    <n v="40"/>
  </r>
  <r>
    <s v="Agnieszka"/>
    <s v="Matematyka"/>
    <x v="52"/>
    <d v="1899-12-30T11:15:00"/>
    <d v="1899-12-30T12:45:00"/>
    <n v="50"/>
    <d v="1899-12-30T01:30:00"/>
    <n v="1"/>
    <n v="30"/>
    <n v="1.5"/>
    <n v="75"/>
  </r>
  <r>
    <s v="Jan"/>
    <s v="Fizyka"/>
    <x v="52"/>
    <d v="1899-12-30T13:45:00"/>
    <d v="1899-12-30T15:15:00"/>
    <n v="40"/>
    <d v="1899-12-30T01:30:00"/>
    <n v="1"/>
    <n v="30"/>
    <n v="1.5"/>
    <n v="60"/>
  </r>
  <r>
    <s v="Wiktor"/>
    <s v="Matematyka"/>
    <x v="52"/>
    <d v="1899-12-30T15:45:00"/>
    <d v="1899-12-30T16:45:00"/>
    <n v="50"/>
    <d v="1899-12-30T01:00:00"/>
    <n v="1"/>
    <n v="0"/>
    <n v="1"/>
    <n v="50"/>
  </r>
  <r>
    <s v="Zuzanna"/>
    <s v="Informatyka"/>
    <x v="53"/>
    <d v="1899-12-30T09:00:00"/>
    <d v="1899-12-30T10:30:00"/>
    <n v="60"/>
    <d v="1899-12-30T01:30:00"/>
    <n v="1"/>
    <n v="30"/>
    <n v="1.5"/>
    <n v="90"/>
  </r>
  <r>
    <s v="Zdzisław"/>
    <s v="Fizyka"/>
    <x v="54"/>
    <d v="1899-12-30T09:00:00"/>
    <d v="1899-12-30T11:00:00"/>
    <n v="40"/>
    <d v="1899-12-30T02:00:00"/>
    <n v="2"/>
    <n v="0"/>
    <n v="2"/>
    <n v="80"/>
  </r>
  <r>
    <s v="Katarzyna"/>
    <s v="Informatyka"/>
    <x v="54"/>
    <d v="1899-12-30T12:30:00"/>
    <d v="1899-12-30T14:00:00"/>
    <n v="60"/>
    <d v="1899-12-30T01:30:00"/>
    <n v="1"/>
    <n v="30"/>
    <n v="1.5"/>
    <n v="90"/>
  </r>
  <r>
    <s v="Maciej"/>
    <s v="Fizyka"/>
    <x v="55"/>
    <d v="1899-12-30T09:00:00"/>
    <d v="1899-12-30T10:00:00"/>
    <n v="40"/>
    <d v="1899-12-30T01:00:00"/>
    <n v="1"/>
    <n v="0"/>
    <n v="1"/>
    <n v="40"/>
  </r>
  <r>
    <s v="Wiktor"/>
    <s v="Matematyka"/>
    <x v="56"/>
    <d v="1899-12-30T09:00:00"/>
    <d v="1899-12-30T10:30:00"/>
    <n v="50"/>
    <d v="1899-12-30T01:30:00"/>
    <n v="1"/>
    <n v="30"/>
    <n v="1.5"/>
    <n v="75"/>
  </r>
  <r>
    <s v="Maciej"/>
    <s v="Fizyka"/>
    <x v="56"/>
    <d v="1899-12-30T10:30:00"/>
    <d v="1899-12-30T12:15:00"/>
    <n v="40"/>
    <d v="1899-12-30T01:45:00"/>
    <n v="1"/>
    <n v="45"/>
    <n v="1.75"/>
    <n v="70"/>
  </r>
  <r>
    <s v="Zbigniew"/>
    <s v="Informatyka"/>
    <x v="56"/>
    <d v="1899-12-30T12:45:00"/>
    <d v="1899-12-30T13:45:00"/>
    <n v="60"/>
    <d v="1899-12-30T01:00:00"/>
    <n v="1"/>
    <n v="0"/>
    <n v="1"/>
    <n v="60"/>
  </r>
  <r>
    <s v="Julita"/>
    <s v="Informatyka"/>
    <x v="57"/>
    <d v="1899-12-30T09:00:00"/>
    <d v="1899-12-30T10:15:00"/>
    <n v="60"/>
    <d v="1899-12-30T01:15:00"/>
    <n v="1"/>
    <n v="15"/>
    <n v="1.25"/>
    <n v="75"/>
  </r>
  <r>
    <s v="Julita"/>
    <s v="Informatyka"/>
    <x v="57"/>
    <d v="1899-12-30T11:15:00"/>
    <d v="1899-12-30T13:00:00"/>
    <n v="60"/>
    <d v="1899-12-30T01:45:00"/>
    <n v="1"/>
    <n v="45"/>
    <n v="1.75"/>
    <n v="105"/>
  </r>
  <r>
    <s v="Ewa"/>
    <s v="Matematyka"/>
    <x v="57"/>
    <d v="1899-12-30T14:00:00"/>
    <d v="1899-12-30T16:00:00"/>
    <n v="50"/>
    <d v="1899-12-30T02:00:00"/>
    <n v="2"/>
    <n v="0"/>
    <n v="2"/>
    <n v="100"/>
  </r>
  <r>
    <s v="Jan"/>
    <s v="Fizyka"/>
    <x v="57"/>
    <d v="1899-12-30T16:00:00"/>
    <d v="1899-12-30T17:30:00"/>
    <n v="40"/>
    <d v="1899-12-30T01:30:00"/>
    <n v="1"/>
    <n v="30"/>
    <n v="1.5"/>
    <n v="60"/>
  </r>
  <r>
    <s v="Katarzyna"/>
    <s v="Informatyka"/>
    <x v="58"/>
    <d v="1899-12-30T09:00:00"/>
    <d v="1899-12-30T10:00:00"/>
    <n v="60"/>
    <d v="1899-12-30T01:00:00"/>
    <n v="1"/>
    <n v="0"/>
    <n v="1"/>
    <n v="60"/>
  </r>
  <r>
    <s v="Zdzisław"/>
    <s v="Fizyka"/>
    <x v="58"/>
    <d v="1899-12-30T10:15:00"/>
    <d v="1899-12-30T11:45:00"/>
    <n v="40"/>
    <d v="1899-12-30T01:30:00"/>
    <n v="1"/>
    <n v="30"/>
    <n v="1.5"/>
    <n v="60"/>
  </r>
  <r>
    <s v="Katarzyna"/>
    <s v="Informatyka"/>
    <x v="58"/>
    <d v="1899-12-30T12:00:00"/>
    <d v="1899-12-30T13:30:00"/>
    <n v="60"/>
    <d v="1899-12-30T01:30:00"/>
    <n v="1"/>
    <n v="30"/>
    <n v="1.5"/>
    <n v="90"/>
  </r>
  <r>
    <s v="Wiktor"/>
    <s v="Matematyka"/>
    <x v="58"/>
    <d v="1899-12-30T14:15:00"/>
    <d v="1899-12-30T15:15:00"/>
    <n v="50"/>
    <d v="1899-12-30T01:00:00"/>
    <n v="1"/>
    <n v="0"/>
    <n v="1"/>
    <n v="50"/>
  </r>
  <r>
    <s v="Katarzyna"/>
    <s v="Informatyka"/>
    <x v="59"/>
    <d v="1899-12-30T09:00:00"/>
    <d v="1899-12-30T10:30:00"/>
    <n v="60"/>
    <d v="1899-12-30T01:30:00"/>
    <n v="1"/>
    <n v="30"/>
    <n v="1.5"/>
    <n v="90"/>
  </r>
  <r>
    <s v="Katarzyna"/>
    <s v="Informatyka"/>
    <x v="59"/>
    <d v="1899-12-30T11:00:00"/>
    <d v="1899-12-30T12:45:00"/>
    <n v="60"/>
    <d v="1899-12-30T01:45:00"/>
    <n v="1"/>
    <n v="45"/>
    <n v="1.75"/>
    <n v="105"/>
  </r>
  <r>
    <s v="Zdzisław"/>
    <s v="Fizyka"/>
    <x v="59"/>
    <d v="1899-12-30T12:45:00"/>
    <d v="1899-12-30T13:45:00"/>
    <n v="40"/>
    <d v="1899-12-30T01:00:00"/>
    <n v="1"/>
    <n v="0"/>
    <n v="1"/>
    <n v="40"/>
  </r>
  <r>
    <s v="Bartek"/>
    <s v="Informatyka"/>
    <x v="59"/>
    <d v="1899-12-30T13:45:00"/>
    <d v="1899-12-30T15:15:00"/>
    <n v="60"/>
    <d v="1899-12-30T01:30:00"/>
    <n v="1"/>
    <n v="30"/>
    <n v="1.5"/>
    <n v="90"/>
  </r>
  <r>
    <s v="Zdzisław"/>
    <s v="Matematyka"/>
    <x v="60"/>
    <d v="1899-12-30T09:00:00"/>
    <d v="1899-12-30T10:45:00"/>
    <n v="50"/>
    <d v="1899-12-30T01:45:00"/>
    <n v="1"/>
    <n v="45"/>
    <n v="1.75"/>
    <n v="87.5"/>
  </r>
  <r>
    <s v="Wiktor"/>
    <s v="Matematyka"/>
    <x v="60"/>
    <d v="1899-12-30T11:00:00"/>
    <d v="1899-12-30T13:00:00"/>
    <n v="50"/>
    <d v="1899-12-30T02:00:00"/>
    <n v="2"/>
    <n v="0"/>
    <n v="2"/>
    <n v="100"/>
  </r>
  <r>
    <s v="Zuzanna"/>
    <s v="Informatyka"/>
    <x v="60"/>
    <d v="1899-12-30T13:45:00"/>
    <d v="1899-12-30T14:45:00"/>
    <n v="60"/>
    <d v="1899-12-30T01:00:00"/>
    <n v="1"/>
    <n v="0"/>
    <n v="1"/>
    <n v="60"/>
  </r>
  <r>
    <s v="Jan"/>
    <s v="Fizyka"/>
    <x v="60"/>
    <d v="1899-12-30T15:30:00"/>
    <d v="1899-12-30T17:30:00"/>
    <n v="40"/>
    <d v="1899-12-30T02:00:00"/>
    <n v="2"/>
    <n v="0"/>
    <n v="2"/>
    <n v="80"/>
  </r>
  <r>
    <s v="Wiktor"/>
    <s v="Matematyka"/>
    <x v="61"/>
    <d v="1899-12-30T09:00:00"/>
    <d v="1899-12-30T10:15:00"/>
    <n v="50"/>
    <d v="1899-12-30T01:15:00"/>
    <n v="1"/>
    <n v="15"/>
    <n v="1.25"/>
    <n v="62.5"/>
  </r>
  <r>
    <s v="Katarzyna"/>
    <s v="Informatyka"/>
    <x v="62"/>
    <d v="1899-12-30T09:00:00"/>
    <d v="1899-12-30T10:00:00"/>
    <n v="60"/>
    <d v="1899-12-30T01:00:00"/>
    <n v="1"/>
    <n v="0"/>
    <n v="1"/>
    <n v="60"/>
  </r>
  <r>
    <s v="Julita"/>
    <s v="Informatyka"/>
    <x v="62"/>
    <d v="1899-12-30T10:45:00"/>
    <d v="1899-12-30T12:30:00"/>
    <n v="60"/>
    <d v="1899-12-30T01:45:00"/>
    <n v="1"/>
    <n v="45"/>
    <n v="1.75"/>
    <n v="105"/>
  </r>
  <r>
    <s v="Wiktor"/>
    <s v="Matematyka"/>
    <x v="62"/>
    <d v="1899-12-30T13:30:00"/>
    <d v="1899-12-30T15:15:00"/>
    <n v="50"/>
    <d v="1899-12-30T01:45:00"/>
    <n v="1"/>
    <n v="45"/>
    <n v="1.75"/>
    <n v="87.5"/>
  </r>
  <r>
    <s v="Zdzisław"/>
    <s v="Matematyka"/>
    <x v="62"/>
    <d v="1899-12-30T15:30:00"/>
    <d v="1899-12-30T16:30:00"/>
    <n v="50"/>
    <d v="1899-12-30T01:00:00"/>
    <n v="1"/>
    <n v="0"/>
    <n v="1"/>
    <n v="50"/>
  </r>
  <r>
    <s v="Katarzyna"/>
    <s v="Informatyka"/>
    <x v="62"/>
    <d v="1899-12-30T16:45:00"/>
    <d v="1899-12-30T18:30:00"/>
    <n v="60"/>
    <d v="1899-12-30T01:45:00"/>
    <n v="1"/>
    <n v="45"/>
    <n v="1.75"/>
    <n v="105"/>
  </r>
  <r>
    <s v="Jan"/>
    <s v="Fizyka"/>
    <x v="63"/>
    <d v="1899-12-30T09:00:00"/>
    <d v="1899-12-30T10:15:00"/>
    <n v="40"/>
    <d v="1899-12-30T01:15:00"/>
    <n v="1"/>
    <n v="15"/>
    <n v="1.25"/>
    <n v="50"/>
  </r>
  <r>
    <s v="Anna"/>
    <s v="Informatyka"/>
    <x v="63"/>
    <d v="1899-12-30T10:45:00"/>
    <d v="1899-12-30T12:00:00"/>
    <n v="60"/>
    <d v="1899-12-30T01:15:00"/>
    <n v="1"/>
    <n v="15"/>
    <n v="1.25"/>
    <n v="75"/>
  </r>
  <r>
    <s v="Wiktor"/>
    <s v="Matematyka"/>
    <x v="63"/>
    <d v="1899-12-30T12:00:00"/>
    <d v="1899-12-30T13:00:00"/>
    <n v="50"/>
    <d v="1899-12-30T01:00:00"/>
    <n v="1"/>
    <n v="0"/>
    <n v="1"/>
    <n v="50"/>
  </r>
  <r>
    <s v="Agnieszka"/>
    <s v="Informatyka"/>
    <x v="63"/>
    <d v="1899-12-30T13:15:00"/>
    <d v="1899-12-30T14:15:00"/>
    <n v="60"/>
    <d v="1899-12-30T01:00:00"/>
    <n v="1"/>
    <n v="0"/>
    <n v="1"/>
    <n v="60"/>
  </r>
  <r>
    <s v="Maciej"/>
    <s v="Fizyka"/>
    <x v="63"/>
    <d v="1899-12-30T14:15:00"/>
    <d v="1899-12-30T15:15:00"/>
    <n v="40"/>
    <d v="1899-12-30T01:00:00"/>
    <n v="1"/>
    <n v="0"/>
    <n v="1"/>
    <n v="40"/>
  </r>
  <r>
    <s v="Zbigniew"/>
    <s v="Informatyka"/>
    <x v="64"/>
    <d v="1899-12-30T09:30:00"/>
    <d v="1899-12-30T11:00:00"/>
    <n v="60"/>
    <d v="1899-12-30T01:30:00"/>
    <n v="1"/>
    <n v="30"/>
    <n v="1.5"/>
    <n v="90"/>
  </r>
  <r>
    <s v="Zuzanna"/>
    <s v="Matematyka"/>
    <x v="64"/>
    <d v="1899-12-30T11:00:00"/>
    <d v="1899-12-30T12:15:00"/>
    <n v="50"/>
    <d v="1899-12-30T01:15:00"/>
    <n v="1"/>
    <n v="15"/>
    <n v="1.25"/>
    <n v="62.5"/>
  </r>
  <r>
    <s v="Julita"/>
    <s v="Informatyka"/>
    <x v="64"/>
    <d v="1899-12-30T13:15:00"/>
    <d v="1899-12-30T14:30:00"/>
    <n v="60"/>
    <d v="1899-12-30T01:15:00"/>
    <n v="1"/>
    <n v="15"/>
    <n v="1.25"/>
    <n v="75"/>
  </r>
  <r>
    <s v="Julita"/>
    <s v="Informatyka"/>
    <x v="65"/>
    <d v="1899-12-30T09:00:00"/>
    <d v="1899-12-30T10:15:00"/>
    <n v="60"/>
    <d v="1899-12-30T01:15:00"/>
    <n v="1"/>
    <n v="15"/>
    <n v="1.25"/>
    <n v="75"/>
  </r>
  <r>
    <s v="Maciej"/>
    <s v="Fizyka"/>
    <x v="65"/>
    <d v="1899-12-30T11:00:00"/>
    <d v="1899-12-30T12:00:00"/>
    <n v="40"/>
    <d v="1899-12-30T01:00:00"/>
    <n v="1"/>
    <n v="0"/>
    <n v="1"/>
    <n v="40"/>
  </r>
  <r>
    <s v="Ewa"/>
    <s v="Matematyka"/>
    <x v="65"/>
    <d v="1899-12-30T12:30:00"/>
    <d v="1899-12-30T13:45:00"/>
    <n v="50"/>
    <d v="1899-12-30T01:15:00"/>
    <n v="1"/>
    <n v="15"/>
    <n v="1.25"/>
    <n v="62.5"/>
  </r>
  <r>
    <s v="Wiktor"/>
    <s v="Matematyka"/>
    <x v="65"/>
    <d v="1899-12-30T14:30:00"/>
    <d v="1899-12-30T16:15:00"/>
    <n v="50"/>
    <d v="1899-12-30T01:45:00"/>
    <n v="1"/>
    <n v="45"/>
    <n v="1.75"/>
    <n v="87.5"/>
  </r>
  <r>
    <s v="Zbigniew"/>
    <s v="Fizyka"/>
    <x v="66"/>
    <d v="1899-12-30T09:00:00"/>
    <d v="1899-12-30T10:30:00"/>
    <n v="40"/>
    <d v="1899-12-30T01:30:00"/>
    <n v="1"/>
    <n v="30"/>
    <n v="1.5"/>
    <n v="60"/>
  </r>
  <r>
    <s v="Wiktor"/>
    <s v="Matematyka"/>
    <x v="66"/>
    <d v="1899-12-30T11:30:00"/>
    <d v="1899-12-30T13:00:00"/>
    <n v="50"/>
    <d v="1899-12-30T01:30:00"/>
    <n v="1"/>
    <n v="30"/>
    <n v="1.5"/>
    <n v="75"/>
  </r>
  <r>
    <s v="Zbigniew"/>
    <s v="Informatyka"/>
    <x v="67"/>
    <d v="1899-12-30T09:00:00"/>
    <d v="1899-12-30T10:15:00"/>
    <n v="60"/>
    <d v="1899-12-30T01:15:00"/>
    <n v="1"/>
    <n v="15"/>
    <n v="1.25"/>
    <n v="75"/>
  </r>
  <r>
    <s v="Wiktor"/>
    <s v="Matematyka"/>
    <x v="67"/>
    <d v="1899-12-30T10:30:00"/>
    <d v="1899-12-30T12:15:00"/>
    <n v="50"/>
    <d v="1899-12-30T01:45:00"/>
    <n v="1"/>
    <n v="45"/>
    <n v="1.75"/>
    <n v="87.5"/>
  </r>
  <r>
    <s v="Jan"/>
    <s v="Fizyka"/>
    <x v="67"/>
    <d v="1899-12-30T13:15:00"/>
    <d v="1899-12-30T15:15:00"/>
    <n v="40"/>
    <d v="1899-12-30T02:00:00"/>
    <n v="2"/>
    <n v="0"/>
    <n v="2"/>
    <n v="80"/>
  </r>
  <r>
    <s v="Zuzanna"/>
    <s v="Matematyka"/>
    <x v="67"/>
    <d v="1899-12-30T15:15:00"/>
    <d v="1899-12-30T16:45:00"/>
    <n v="50"/>
    <d v="1899-12-30T01:30:00"/>
    <n v="1"/>
    <n v="30"/>
    <n v="1.5"/>
    <n v="75"/>
  </r>
  <r>
    <s v="Wiktor"/>
    <s v="Matematyka"/>
    <x v="68"/>
    <d v="1899-12-30T09:00:00"/>
    <d v="1899-12-30T10:30:00"/>
    <n v="50"/>
    <d v="1899-12-30T01:30:00"/>
    <n v="1"/>
    <n v="30"/>
    <n v="1.5"/>
    <n v="75"/>
  </r>
  <r>
    <s v="Bartek"/>
    <s v="Informatyka"/>
    <x v="68"/>
    <d v="1899-12-30T11:30:00"/>
    <d v="1899-12-30T13:00:00"/>
    <n v="60"/>
    <d v="1899-12-30T01:30:00"/>
    <n v="1"/>
    <n v="30"/>
    <n v="1.5"/>
    <n v="90"/>
  </r>
  <r>
    <s v="Anna"/>
    <s v="Informatyka"/>
    <x v="68"/>
    <d v="1899-12-30T14:00:00"/>
    <d v="1899-12-30T15:30:00"/>
    <n v="60"/>
    <d v="1899-12-30T01:30:00"/>
    <n v="1"/>
    <n v="30"/>
    <n v="1.5"/>
    <n v="90"/>
  </r>
  <r>
    <s v="Wiktor"/>
    <s v="Matematyka"/>
    <x v="69"/>
    <d v="1899-12-30T09:00:00"/>
    <d v="1899-12-30T11:00:00"/>
    <n v="50"/>
    <d v="1899-12-30T02:00:00"/>
    <n v="2"/>
    <n v="0"/>
    <n v="2"/>
    <n v="100"/>
  </r>
  <r>
    <s v="Bartek"/>
    <s v="Informatyka"/>
    <x v="70"/>
    <d v="1899-12-30T09:00:00"/>
    <d v="1899-12-30T10:15:00"/>
    <n v="60"/>
    <d v="1899-12-30T01:15:00"/>
    <n v="1"/>
    <n v="15"/>
    <n v="1.25"/>
    <n v="75"/>
  </r>
  <r>
    <s v="Bartek"/>
    <s v="Informatyka"/>
    <x v="70"/>
    <d v="1899-12-30T10:30:00"/>
    <d v="1899-12-30T11:45:00"/>
    <n v="60"/>
    <d v="1899-12-30T01:15:00"/>
    <n v="1"/>
    <n v="15"/>
    <n v="1.25"/>
    <n v="75"/>
  </r>
  <r>
    <s v="Jan"/>
    <s v="Fizyka"/>
    <x v="70"/>
    <d v="1899-12-30T12:15:00"/>
    <d v="1899-12-30T14:15:00"/>
    <n v="40"/>
    <d v="1899-12-30T02:00:00"/>
    <n v="2"/>
    <n v="0"/>
    <n v="2"/>
    <n v="80"/>
  </r>
  <r>
    <s v="Ewa"/>
    <s v="Matematyka"/>
    <x v="70"/>
    <d v="1899-12-30T14:30:00"/>
    <d v="1899-12-30T15:45:00"/>
    <n v="50"/>
    <d v="1899-12-30T01:15:00"/>
    <n v="1"/>
    <n v="15"/>
    <n v="1.25"/>
    <n v="62.5"/>
  </r>
  <r>
    <s v="Ola"/>
    <s v="Informatyka"/>
    <x v="70"/>
    <d v="1899-12-30T16:45:00"/>
    <d v="1899-12-30T18:15:00"/>
    <n v="60"/>
    <d v="1899-12-30T01:30:00"/>
    <n v="1"/>
    <n v="30"/>
    <n v="1.5"/>
    <n v="90"/>
  </r>
  <r>
    <s v="Julita"/>
    <s v="Fizyka"/>
    <x v="71"/>
    <d v="1899-12-30T09:00:00"/>
    <d v="1899-12-30T10:15:00"/>
    <n v="40"/>
    <d v="1899-12-30T01:15:00"/>
    <n v="1"/>
    <n v="15"/>
    <n v="1.25"/>
    <n v="50"/>
  </r>
  <r>
    <s v="Zbigniew"/>
    <s v="Fizyka"/>
    <x v="72"/>
    <d v="1899-12-30T09:00:00"/>
    <d v="1899-12-30T10:30:00"/>
    <n v="40"/>
    <d v="1899-12-30T01:30:00"/>
    <n v="1"/>
    <n v="30"/>
    <n v="1.5"/>
    <n v="60"/>
  </r>
  <r>
    <s v="Bartek"/>
    <s v="Informatyka"/>
    <x v="72"/>
    <d v="1899-12-30T10:30:00"/>
    <d v="1899-12-30T12:15:00"/>
    <n v="60"/>
    <d v="1899-12-30T01:45:00"/>
    <n v="1"/>
    <n v="45"/>
    <n v="1.75"/>
    <n v="105"/>
  </r>
  <r>
    <s v="Zdzisław"/>
    <s v="Fizyka"/>
    <x v="72"/>
    <d v="1899-12-30T12:30:00"/>
    <d v="1899-12-30T14:00:00"/>
    <n v="40"/>
    <d v="1899-12-30T01:30:00"/>
    <n v="1"/>
    <n v="30"/>
    <n v="1.5"/>
    <n v="60"/>
  </r>
  <r>
    <s v="Julita"/>
    <s v="Fizyka"/>
    <x v="73"/>
    <d v="1899-12-30T09:00:00"/>
    <d v="1899-12-30T11:00:00"/>
    <n v="40"/>
    <d v="1899-12-30T02:00:00"/>
    <n v="2"/>
    <n v="0"/>
    <n v="2"/>
    <n v="80"/>
  </r>
  <r>
    <s v="Maciej"/>
    <s v="Fizyka"/>
    <x v="73"/>
    <d v="1899-12-30T11:00:00"/>
    <d v="1899-12-30T12:15:00"/>
    <n v="40"/>
    <d v="1899-12-30T01:15:00"/>
    <n v="1"/>
    <n v="15"/>
    <n v="1.25"/>
    <n v="50"/>
  </r>
  <r>
    <s v="Katarzyna"/>
    <s v="Informatyka"/>
    <x v="73"/>
    <d v="1899-12-30T12:30:00"/>
    <d v="1899-12-30T14:00:00"/>
    <n v="60"/>
    <d v="1899-12-30T01:30:00"/>
    <n v="1"/>
    <n v="30"/>
    <n v="1.5"/>
    <n v="90"/>
  </r>
  <r>
    <s v="Maciej"/>
    <s v="Fizyka"/>
    <x v="74"/>
    <d v="1899-12-30T09:00:00"/>
    <d v="1899-12-30T10:45:00"/>
    <n v="40"/>
    <d v="1899-12-30T01:45:00"/>
    <n v="1"/>
    <n v="45"/>
    <n v="1.75"/>
    <n v="70"/>
  </r>
  <r>
    <s v="Zdzisław"/>
    <s v="Fizyka"/>
    <x v="74"/>
    <d v="1899-12-30T11:00:00"/>
    <d v="1899-12-30T12:45:00"/>
    <n v="40"/>
    <d v="1899-12-30T01:45:00"/>
    <n v="1"/>
    <n v="45"/>
    <n v="1.75"/>
    <n v="70"/>
  </r>
  <r>
    <s v="Zuzanna"/>
    <s v="Informatyka"/>
    <x v="74"/>
    <d v="1899-12-30T12:45:00"/>
    <d v="1899-12-30T14:00:00"/>
    <n v="60"/>
    <d v="1899-12-30T01:15:00"/>
    <n v="1"/>
    <n v="15"/>
    <n v="1.25"/>
    <n v="75"/>
  </r>
  <r>
    <s v="Agnieszka"/>
    <s v="Matematyka"/>
    <x v="74"/>
    <d v="1899-12-30T14:15:00"/>
    <d v="1899-12-30T15:45:00"/>
    <n v="50"/>
    <d v="1899-12-30T01:30:00"/>
    <n v="1"/>
    <n v="30"/>
    <n v="1.5"/>
    <n v="7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Tabela przestawna3" cacheId="8" applyNumberFormats="0" applyBorderFormats="0" applyFontFormats="0" applyPatternFormats="0" applyAlignmentFormats="0" applyWidthHeightFormats="1" dataCaption="Wartości" updatedVersion="5" minRefreshableVersion="3" useAutoFormatting="1" itemPrintTitles="1" createdVersion="5" indent="0" outline="1" outlineData="1" multipleFieldFilters="0">
  <location ref="N28:O46" firstHeaderRow="1" firstDataRow="1" firstDataCol="1"/>
  <pivotFields count="11">
    <pivotField axis="axisRow" dataField="1" showAll="0" sortType="ascending">
      <items count="18">
        <item x="4"/>
        <item x="12"/>
        <item x="15"/>
        <item x="0"/>
        <item x="8"/>
        <item x="3"/>
        <item x="7"/>
        <item x="5"/>
        <item x="9"/>
        <item x="13"/>
        <item x="16"/>
        <item x="14"/>
        <item x="11"/>
        <item x="1"/>
        <item x="6"/>
        <item x="10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numFmtId="14" showAll="0"/>
    <pivotField numFmtId="20" showAll="0"/>
    <pivotField numFmtId="20" showAll="0"/>
    <pivotField showAll="0"/>
    <pivotField numFmtId="20" showAll="0"/>
    <pivotField showAll="0"/>
    <pivotField showAll="0"/>
    <pivotField showAll="0"/>
    <pivotField showAll="0"/>
  </pivotFields>
  <rowFields count="1">
    <field x="0"/>
  </rowFields>
  <rowItems count="18">
    <i>
      <x v="11"/>
    </i>
    <i>
      <x v="10"/>
    </i>
    <i>
      <x v="12"/>
    </i>
    <i>
      <x v="1"/>
    </i>
    <i>
      <x v="9"/>
    </i>
    <i>
      <x v="2"/>
    </i>
    <i>
      <x v="4"/>
    </i>
    <i>
      <x/>
    </i>
    <i>
      <x v="14"/>
    </i>
    <i>
      <x v="15"/>
    </i>
    <i>
      <x v="6"/>
    </i>
    <i>
      <x v="16"/>
    </i>
    <i>
      <x v="3"/>
    </i>
    <i>
      <x v="8"/>
    </i>
    <i>
      <x v="5"/>
    </i>
    <i>
      <x v="7"/>
    </i>
    <i>
      <x v="13"/>
    </i>
    <i t="grand">
      <x/>
    </i>
  </rowItems>
  <colItems count="1">
    <i/>
  </colItems>
  <dataFields count="1">
    <dataField name="Liczba z Imię kursanta" fld="0" subtotal="count" baseField="0" baseItem="0"/>
  </dataFields>
  <formats count="1">
    <format dxfId="0">
      <pivotArea dataOnly="0" fieldPosition="0">
        <references count="1">
          <reference field="0" count="5">
            <x v="1"/>
            <x v="9"/>
            <x v="10"/>
            <x v="11"/>
            <x v="1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przestawna1" cacheId="8" applyNumberFormats="0" applyBorderFormats="0" applyFontFormats="0" applyPatternFormats="0" applyAlignmentFormats="0" applyWidthHeightFormats="1" dataCaption="Wartości" updatedVersion="5" minRefreshableVersion="3" useAutoFormatting="1" itemPrintTitles="1" createdVersion="5" indent="0" outline="1" outlineData="1" multipleFieldFilters="0">
  <location ref="N6:O24" firstHeaderRow="1" firstDataRow="1" firstDataCol="1"/>
  <pivotFields count="11">
    <pivotField axis="axisRow" showAll="0" sortType="descending">
      <items count="18">
        <item x="4"/>
        <item x="12"/>
        <item x="15"/>
        <item x="0"/>
        <item x="8"/>
        <item x="3"/>
        <item x="7"/>
        <item x="5"/>
        <item x="9"/>
        <item x="13"/>
        <item x="16"/>
        <item x="14"/>
        <item x="11"/>
        <item x="1"/>
        <item x="6"/>
        <item x="10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numFmtId="14" showAll="0"/>
    <pivotField numFmtId="20" showAll="0"/>
    <pivotField numFmtId="20" showAll="0"/>
    <pivotField showAll="0"/>
    <pivotField numFmtId="20" showAll="0"/>
    <pivotField showAll="0"/>
    <pivotField showAll="0"/>
    <pivotField showAll="0"/>
    <pivotField dataField="1" showAll="0"/>
  </pivotFields>
  <rowFields count="1">
    <field x="0"/>
  </rowFields>
  <rowItems count="18">
    <i>
      <x v="13"/>
    </i>
    <i>
      <x v="7"/>
    </i>
    <i>
      <x v="3"/>
    </i>
    <i>
      <x v="16"/>
    </i>
    <i>
      <x v="5"/>
    </i>
    <i>
      <x v="6"/>
    </i>
    <i>
      <x v="8"/>
    </i>
    <i>
      <x/>
    </i>
    <i>
      <x v="15"/>
    </i>
    <i>
      <x v="4"/>
    </i>
    <i>
      <x v="14"/>
    </i>
    <i>
      <x v="2"/>
    </i>
    <i>
      <x v="11"/>
    </i>
    <i>
      <x v="10"/>
    </i>
    <i>
      <x v="12"/>
    </i>
    <i>
      <x v="1"/>
    </i>
    <i>
      <x v="9"/>
    </i>
    <i t="grand">
      <x/>
    </i>
  </rowItems>
  <colItems count="1">
    <i/>
  </colItems>
  <dataFields count="1">
    <dataField name="Suma z cena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ela przestawna4" cacheId="11" applyNumberFormats="0" applyBorderFormats="0" applyFontFormats="0" applyPatternFormats="0" applyAlignmentFormats="0" applyWidthHeightFormats="1" dataCaption="Wartości" updatedVersion="5" minRefreshableVersion="3" useAutoFormatting="1" itemPrintTitles="1" createdVersion="5" indent="0" outline="1" outlineData="1" multipleFieldFilters="0">
  <location ref="O21:O44" firstHeaderRow="1" firstDataRow="1" firstDataCol="1"/>
  <pivotFields count="10">
    <pivotField showAll="0"/>
    <pivotField showAll="0"/>
    <pivotField numFmtId="14" showAll="0"/>
    <pivotField numFmtId="20" showAll="0"/>
    <pivotField numFmtId="20" showAll="0"/>
    <pivotField showAll="0"/>
    <pivotField showAll="0"/>
    <pivotField showAll="0"/>
    <pivotField showAll="0"/>
    <pivotField axis="axisRow" showAll="0" sortType="ascending">
      <items count="23">
        <item x="13"/>
        <item x="4"/>
        <item x="17"/>
        <item x="20"/>
        <item x="0"/>
        <item x="9"/>
        <item x="3"/>
        <item x="15"/>
        <item x="8"/>
        <item x="5"/>
        <item x="10"/>
        <item x="18"/>
        <item x="21"/>
        <item x="19"/>
        <item x="16"/>
        <item x="1"/>
        <item x="6"/>
        <item x="12"/>
        <item x="14"/>
        <item x="11"/>
        <item x="7"/>
        <item x="2"/>
        <item t="default"/>
      </items>
    </pivotField>
  </pivotFields>
  <rowFields count="1">
    <field x="9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ela przestawna5" cacheId="14" applyNumberFormats="0" applyBorderFormats="0" applyFontFormats="0" applyPatternFormats="0" applyAlignmentFormats="0" applyWidthHeightFormats="1" dataCaption="Wartości" updatedVersion="5" minRefreshableVersion="3" useAutoFormatting="1" itemPrintTitles="1" createdVersion="5" indent="0" outline="1" outlineData="1" multipleFieldFilters="0">
  <location ref="M1:N77" firstHeaderRow="1" firstDataRow="1" firstDataCol="1"/>
  <pivotFields count="11">
    <pivotField showAll="0"/>
    <pivotField showAll="0"/>
    <pivotField axis="axisRow" numFmtId="14" showAll="0">
      <items count="7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t="default"/>
      </items>
    </pivotField>
    <pivotField numFmtId="20" showAll="0"/>
    <pivotField numFmtId="20" showAll="0"/>
    <pivotField showAll="0"/>
    <pivotField numFmtId="20" showAll="0"/>
    <pivotField showAll="0"/>
    <pivotField showAll="0"/>
    <pivotField showAll="0"/>
    <pivotField dataField="1" showAll="0"/>
  </pivotFields>
  <rowFields count="1">
    <field x="2"/>
  </rowFields>
  <rowItems count="7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 t="grand">
      <x/>
    </i>
  </rowItems>
  <colItems count="1">
    <i/>
  </colItems>
  <dataFields count="1">
    <dataField name="Suma z cena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kursanci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kursanci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kursanci_1" connectionId="4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kursanci" connectionId="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ivotTable" Target="../pivotTables/pivot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4.xml"/><Relationship Id="rId4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36"/>
  <sheetViews>
    <sheetView workbookViewId="0">
      <selection sqref="A1:K1048576"/>
    </sheetView>
  </sheetViews>
  <sheetFormatPr defaultRowHeight="15" x14ac:dyDescent="0.25"/>
  <cols>
    <col min="1" max="1" width="12.85546875" bestFit="1" customWidth="1"/>
    <col min="2" max="2" width="12" bestFit="1" customWidth="1"/>
    <col min="3" max="3" width="10.140625" bestFit="1" customWidth="1"/>
    <col min="4" max="4" width="19" bestFit="1" customWidth="1"/>
    <col min="5" max="5" width="19.5703125" bestFit="1" customWidth="1"/>
    <col min="6" max="6" width="17" bestFit="1" customWidth="1"/>
    <col min="7" max="7" width="12.28515625" bestFit="1" customWidth="1"/>
    <col min="10" max="10" width="11.28515625" bestFit="1" customWidth="1"/>
    <col min="14" max="14" width="17.7109375" bestFit="1" customWidth="1"/>
    <col min="15" max="15" width="20.28515625" bestFit="1" customWidth="1"/>
    <col min="16" max="16" width="11.7109375" bestFit="1" customWidth="1"/>
    <col min="17" max="17" width="10.140625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27</v>
      </c>
      <c r="H1" t="s">
        <v>28</v>
      </c>
      <c r="I1" t="s">
        <v>29</v>
      </c>
      <c r="J1" t="s">
        <v>30</v>
      </c>
      <c r="K1" t="s">
        <v>26</v>
      </c>
      <c r="N1" s="3" t="s">
        <v>31</v>
      </c>
    </row>
    <row r="2" spans="1:17" x14ac:dyDescent="0.25">
      <c r="A2" t="s">
        <v>6</v>
      </c>
      <c r="B2" t="s">
        <v>7</v>
      </c>
      <c r="C2" s="1">
        <v>45931</v>
      </c>
      <c r="D2" s="2">
        <v>0.375</v>
      </c>
      <c r="E2" s="2">
        <v>0.41666666666666669</v>
      </c>
      <c r="F2">
        <v>60</v>
      </c>
      <c r="G2" s="2">
        <f>E2-D2</f>
        <v>4.1666666666666685E-2</v>
      </c>
      <c r="H2">
        <f>HOUR(G2)</f>
        <v>1</v>
      </c>
      <c r="I2">
        <f>MINUTE(G2)</f>
        <v>0</v>
      </c>
      <c r="J2">
        <f>H2+I2/60</f>
        <v>1</v>
      </c>
      <c r="K2">
        <f>J2*F2</f>
        <v>60</v>
      </c>
      <c r="N2">
        <f>MAX(K:K)</f>
        <v>120</v>
      </c>
      <c r="O2" s="6" t="s">
        <v>6</v>
      </c>
      <c r="P2" s="6" t="s">
        <v>7</v>
      </c>
      <c r="Q2" s="7">
        <v>45993</v>
      </c>
    </row>
    <row r="3" spans="1:17" x14ac:dyDescent="0.25">
      <c r="A3" t="s">
        <v>8</v>
      </c>
      <c r="B3" t="s">
        <v>9</v>
      </c>
      <c r="C3" s="1">
        <v>45932</v>
      </c>
      <c r="D3" s="2">
        <v>0.375</v>
      </c>
      <c r="E3" s="2">
        <v>0.44791666666666669</v>
      </c>
      <c r="F3">
        <v>50</v>
      </c>
      <c r="G3" s="2">
        <f t="shared" ref="G3:G66" si="0">E3-D3</f>
        <v>7.2916666666666685E-2</v>
      </c>
      <c r="H3">
        <f t="shared" ref="H3:H66" si="1">HOUR(G3)</f>
        <v>1</v>
      </c>
      <c r="I3">
        <f t="shared" ref="I3:I66" si="2">MINUTE(G3)</f>
        <v>45</v>
      </c>
      <c r="J3">
        <f t="shared" ref="J3:J66" si="3">H3+I3/60</f>
        <v>1.75</v>
      </c>
      <c r="K3">
        <f t="shared" ref="K3:K66" si="4">J3*F3</f>
        <v>87.5</v>
      </c>
    </row>
    <row r="4" spans="1:17" x14ac:dyDescent="0.25">
      <c r="A4" t="s">
        <v>10</v>
      </c>
      <c r="B4" t="s">
        <v>9</v>
      </c>
      <c r="C4" s="1">
        <v>45932</v>
      </c>
      <c r="D4" s="2">
        <v>0.46875</v>
      </c>
      <c r="E4" s="2">
        <v>0.55208333333333337</v>
      </c>
      <c r="F4">
        <v>50</v>
      </c>
      <c r="G4" s="2">
        <f t="shared" si="0"/>
        <v>8.333333333333337E-2</v>
      </c>
      <c r="H4">
        <f t="shared" si="1"/>
        <v>2</v>
      </c>
      <c r="I4">
        <f t="shared" si="2"/>
        <v>0</v>
      </c>
      <c r="J4">
        <f t="shared" si="3"/>
        <v>2</v>
      </c>
      <c r="K4">
        <f t="shared" si="4"/>
        <v>100</v>
      </c>
      <c r="N4" s="3" t="s">
        <v>32</v>
      </c>
    </row>
    <row r="5" spans="1:17" x14ac:dyDescent="0.25">
      <c r="A5" t="s">
        <v>11</v>
      </c>
      <c r="B5" t="s">
        <v>12</v>
      </c>
      <c r="C5" s="1">
        <v>45936</v>
      </c>
      <c r="D5" s="2">
        <v>0.375</v>
      </c>
      <c r="E5" s="2">
        <v>0.45833333333333331</v>
      </c>
      <c r="F5">
        <v>40</v>
      </c>
      <c r="G5" s="2">
        <f t="shared" si="0"/>
        <v>8.3333333333333315E-2</v>
      </c>
      <c r="H5">
        <f t="shared" si="1"/>
        <v>2</v>
      </c>
      <c r="I5">
        <f t="shared" si="2"/>
        <v>0</v>
      </c>
      <c r="J5">
        <f t="shared" si="3"/>
        <v>2</v>
      </c>
      <c r="K5">
        <f t="shared" si="4"/>
        <v>80</v>
      </c>
    </row>
    <row r="6" spans="1:17" x14ac:dyDescent="0.25">
      <c r="A6" t="s">
        <v>8</v>
      </c>
      <c r="B6" t="s">
        <v>9</v>
      </c>
      <c r="C6" s="1">
        <v>45936</v>
      </c>
      <c r="D6" s="2">
        <v>0.47916666666666669</v>
      </c>
      <c r="E6" s="2">
        <v>0.52083333333333337</v>
      </c>
      <c r="F6">
        <v>50</v>
      </c>
      <c r="G6" s="2">
        <f t="shared" si="0"/>
        <v>4.1666666666666685E-2</v>
      </c>
      <c r="H6">
        <f t="shared" si="1"/>
        <v>1</v>
      </c>
      <c r="I6">
        <f t="shared" si="2"/>
        <v>0</v>
      </c>
      <c r="J6">
        <f t="shared" si="3"/>
        <v>1</v>
      </c>
      <c r="K6">
        <f t="shared" si="4"/>
        <v>50</v>
      </c>
      <c r="N6" s="9" t="s">
        <v>33</v>
      </c>
      <c r="O6" t="s">
        <v>35</v>
      </c>
    </row>
    <row r="7" spans="1:17" x14ac:dyDescent="0.25">
      <c r="A7" t="s">
        <v>13</v>
      </c>
      <c r="B7" t="s">
        <v>9</v>
      </c>
      <c r="C7" s="1">
        <v>45937</v>
      </c>
      <c r="D7" s="2">
        <v>0.375</v>
      </c>
      <c r="E7" s="2">
        <v>0.42708333333333331</v>
      </c>
      <c r="F7">
        <v>50</v>
      </c>
      <c r="G7" s="2">
        <f t="shared" si="0"/>
        <v>5.2083333333333315E-2</v>
      </c>
      <c r="H7">
        <f t="shared" si="1"/>
        <v>1</v>
      </c>
      <c r="I7">
        <f t="shared" si="2"/>
        <v>15</v>
      </c>
      <c r="J7">
        <f t="shared" si="3"/>
        <v>1.25</v>
      </c>
      <c r="K7">
        <f t="shared" si="4"/>
        <v>62.5</v>
      </c>
      <c r="N7" s="10" t="s">
        <v>8</v>
      </c>
      <c r="O7" s="11">
        <v>2062.5</v>
      </c>
    </row>
    <row r="8" spans="1:17" x14ac:dyDescent="0.25">
      <c r="A8" t="s">
        <v>14</v>
      </c>
      <c r="B8" t="s">
        <v>7</v>
      </c>
      <c r="C8" s="1">
        <v>45937</v>
      </c>
      <c r="D8" s="2">
        <v>0.45833333333333331</v>
      </c>
      <c r="E8" s="2">
        <v>0.53125</v>
      </c>
      <c r="F8">
        <v>60</v>
      </c>
      <c r="G8" s="2">
        <f t="shared" si="0"/>
        <v>7.2916666666666685E-2</v>
      </c>
      <c r="H8">
        <f t="shared" si="1"/>
        <v>1</v>
      </c>
      <c r="I8">
        <f t="shared" si="2"/>
        <v>45</v>
      </c>
      <c r="J8">
        <f t="shared" si="3"/>
        <v>1.75</v>
      </c>
      <c r="K8">
        <f t="shared" si="4"/>
        <v>105</v>
      </c>
      <c r="N8" s="10" t="s">
        <v>14</v>
      </c>
      <c r="O8" s="11">
        <v>2040</v>
      </c>
    </row>
    <row r="9" spans="1:17" x14ac:dyDescent="0.25">
      <c r="A9" t="s">
        <v>15</v>
      </c>
      <c r="B9" t="s">
        <v>12</v>
      </c>
      <c r="C9" s="1">
        <v>45937</v>
      </c>
      <c r="D9" s="2">
        <v>0.5625</v>
      </c>
      <c r="E9" s="2">
        <v>0.61458333333333337</v>
      </c>
      <c r="F9">
        <v>40</v>
      </c>
      <c r="G9" s="2">
        <f t="shared" si="0"/>
        <v>5.208333333333337E-2</v>
      </c>
      <c r="H9">
        <f t="shared" si="1"/>
        <v>1</v>
      </c>
      <c r="I9">
        <f t="shared" si="2"/>
        <v>15</v>
      </c>
      <c r="J9">
        <f t="shared" si="3"/>
        <v>1.25</v>
      </c>
      <c r="K9">
        <f t="shared" si="4"/>
        <v>50</v>
      </c>
      <c r="N9" s="10" t="s">
        <v>6</v>
      </c>
      <c r="O9" s="11">
        <v>1755</v>
      </c>
    </row>
    <row r="10" spans="1:17" x14ac:dyDescent="0.25">
      <c r="A10" t="s">
        <v>14</v>
      </c>
      <c r="B10" t="s">
        <v>7</v>
      </c>
      <c r="C10" s="1">
        <v>45938</v>
      </c>
      <c r="D10" s="2">
        <v>0.375</v>
      </c>
      <c r="E10" s="2">
        <v>0.41666666666666669</v>
      </c>
      <c r="F10">
        <v>60</v>
      </c>
      <c r="G10" s="2">
        <f t="shared" si="0"/>
        <v>4.1666666666666685E-2</v>
      </c>
      <c r="H10">
        <f t="shared" si="1"/>
        <v>1</v>
      </c>
      <c r="I10">
        <f t="shared" si="2"/>
        <v>0</v>
      </c>
      <c r="J10">
        <f t="shared" si="3"/>
        <v>1</v>
      </c>
      <c r="K10">
        <f t="shared" si="4"/>
        <v>60</v>
      </c>
      <c r="N10" s="10" t="s">
        <v>10</v>
      </c>
      <c r="O10" s="11">
        <v>1540</v>
      </c>
    </row>
    <row r="11" spans="1:17" x14ac:dyDescent="0.25">
      <c r="A11" t="s">
        <v>11</v>
      </c>
      <c r="B11" t="s">
        <v>12</v>
      </c>
      <c r="C11" s="1">
        <v>45938</v>
      </c>
      <c r="D11" s="2">
        <v>0.44791666666666669</v>
      </c>
      <c r="E11" s="2">
        <v>0.51041666666666663</v>
      </c>
      <c r="F11">
        <v>40</v>
      </c>
      <c r="G11" s="2">
        <f t="shared" si="0"/>
        <v>6.2499999999999944E-2</v>
      </c>
      <c r="H11">
        <f t="shared" si="1"/>
        <v>1</v>
      </c>
      <c r="I11">
        <f t="shared" si="2"/>
        <v>30</v>
      </c>
      <c r="J11">
        <f t="shared" si="3"/>
        <v>1.5</v>
      </c>
      <c r="K11">
        <f t="shared" si="4"/>
        <v>60</v>
      </c>
      <c r="N11" s="10" t="s">
        <v>11</v>
      </c>
      <c r="O11" s="11">
        <v>1520</v>
      </c>
    </row>
    <row r="12" spans="1:17" x14ac:dyDescent="0.25">
      <c r="A12" t="s">
        <v>11</v>
      </c>
      <c r="B12" t="s">
        <v>12</v>
      </c>
      <c r="C12" s="1">
        <v>45938</v>
      </c>
      <c r="D12" s="2">
        <v>0.52083333333333337</v>
      </c>
      <c r="E12" s="2">
        <v>0.59375</v>
      </c>
      <c r="F12">
        <v>40</v>
      </c>
      <c r="G12" s="2">
        <f t="shared" si="0"/>
        <v>7.291666666666663E-2</v>
      </c>
      <c r="H12">
        <f t="shared" si="1"/>
        <v>1</v>
      </c>
      <c r="I12">
        <f t="shared" si="2"/>
        <v>45</v>
      </c>
      <c r="J12">
        <f t="shared" si="3"/>
        <v>1.75</v>
      </c>
      <c r="K12">
        <f t="shared" si="4"/>
        <v>70</v>
      </c>
      <c r="N12" s="10" t="s">
        <v>16</v>
      </c>
      <c r="O12" s="11">
        <v>1295</v>
      </c>
    </row>
    <row r="13" spans="1:17" x14ac:dyDescent="0.25">
      <c r="A13" t="s">
        <v>8</v>
      </c>
      <c r="B13" t="s">
        <v>9</v>
      </c>
      <c r="C13" s="1">
        <v>45940</v>
      </c>
      <c r="D13" s="2">
        <v>0.375</v>
      </c>
      <c r="E13" s="2">
        <v>0.41666666666666669</v>
      </c>
      <c r="F13">
        <v>50</v>
      </c>
      <c r="G13" s="2">
        <f t="shared" si="0"/>
        <v>4.1666666666666685E-2</v>
      </c>
      <c r="H13">
        <f t="shared" si="1"/>
        <v>1</v>
      </c>
      <c r="I13">
        <f t="shared" si="2"/>
        <v>0</v>
      </c>
      <c r="J13">
        <f t="shared" si="3"/>
        <v>1</v>
      </c>
      <c r="K13">
        <f t="shared" si="4"/>
        <v>50</v>
      </c>
      <c r="N13" s="10" t="s">
        <v>18</v>
      </c>
      <c r="O13" s="11">
        <v>1200</v>
      </c>
    </row>
    <row r="14" spans="1:17" x14ac:dyDescent="0.25">
      <c r="A14" t="s">
        <v>6</v>
      </c>
      <c r="B14" t="s">
        <v>7</v>
      </c>
      <c r="C14" s="1">
        <v>45940</v>
      </c>
      <c r="D14" s="2">
        <v>0.4375</v>
      </c>
      <c r="E14" s="2">
        <v>0.5</v>
      </c>
      <c r="F14">
        <v>60</v>
      </c>
      <c r="G14" s="2">
        <f t="shared" si="0"/>
        <v>6.25E-2</v>
      </c>
      <c r="H14">
        <f t="shared" si="1"/>
        <v>1</v>
      </c>
      <c r="I14">
        <f t="shared" si="2"/>
        <v>30</v>
      </c>
      <c r="J14">
        <f t="shared" si="3"/>
        <v>1.5</v>
      </c>
      <c r="K14">
        <f t="shared" si="4"/>
        <v>90</v>
      </c>
      <c r="N14" s="10" t="s">
        <v>13</v>
      </c>
      <c r="O14" s="11">
        <v>1192.5</v>
      </c>
    </row>
    <row r="15" spans="1:17" x14ac:dyDescent="0.25">
      <c r="A15" t="s">
        <v>14</v>
      </c>
      <c r="B15" t="s">
        <v>7</v>
      </c>
      <c r="C15" s="1">
        <v>45940</v>
      </c>
      <c r="D15" s="2">
        <v>0.53125</v>
      </c>
      <c r="E15" s="2">
        <v>0.57291666666666663</v>
      </c>
      <c r="F15">
        <v>60</v>
      </c>
      <c r="G15" s="2">
        <f t="shared" si="0"/>
        <v>4.166666666666663E-2</v>
      </c>
      <c r="H15">
        <f t="shared" si="1"/>
        <v>1</v>
      </c>
      <c r="I15">
        <f t="shared" si="2"/>
        <v>0</v>
      </c>
      <c r="J15">
        <f t="shared" si="3"/>
        <v>1</v>
      </c>
      <c r="K15">
        <f t="shared" si="4"/>
        <v>60</v>
      </c>
      <c r="N15" s="10" t="s">
        <v>19</v>
      </c>
      <c r="O15" s="11">
        <v>1175</v>
      </c>
    </row>
    <row r="16" spans="1:17" x14ac:dyDescent="0.25">
      <c r="A16" t="s">
        <v>6</v>
      </c>
      <c r="B16" t="s">
        <v>7</v>
      </c>
      <c r="C16" s="1">
        <v>45940</v>
      </c>
      <c r="D16" s="2">
        <v>0.59375</v>
      </c>
      <c r="E16" s="2">
        <v>0.65625</v>
      </c>
      <c r="F16">
        <v>60</v>
      </c>
      <c r="G16" s="2">
        <f t="shared" si="0"/>
        <v>6.25E-2</v>
      </c>
      <c r="H16">
        <f t="shared" si="1"/>
        <v>1</v>
      </c>
      <c r="I16">
        <f t="shared" si="2"/>
        <v>30</v>
      </c>
      <c r="J16">
        <f t="shared" si="3"/>
        <v>1.5</v>
      </c>
      <c r="K16">
        <f t="shared" si="4"/>
        <v>90</v>
      </c>
      <c r="N16" s="10" t="s">
        <v>17</v>
      </c>
      <c r="O16" s="11">
        <v>1100</v>
      </c>
    </row>
    <row r="17" spans="1:15" x14ac:dyDescent="0.25">
      <c r="A17" t="s">
        <v>10</v>
      </c>
      <c r="B17" t="s">
        <v>7</v>
      </c>
      <c r="C17" s="1">
        <v>45943</v>
      </c>
      <c r="D17" s="2">
        <v>0.39583333333333331</v>
      </c>
      <c r="E17" s="2">
        <v>0.45833333333333331</v>
      </c>
      <c r="F17">
        <v>60</v>
      </c>
      <c r="G17" s="2">
        <f t="shared" si="0"/>
        <v>6.25E-2</v>
      </c>
      <c r="H17">
        <f t="shared" si="1"/>
        <v>1</v>
      </c>
      <c r="I17">
        <f t="shared" si="2"/>
        <v>30</v>
      </c>
      <c r="J17">
        <f t="shared" si="3"/>
        <v>1.5</v>
      </c>
      <c r="K17">
        <f t="shared" si="4"/>
        <v>90</v>
      </c>
      <c r="N17" s="10" t="s">
        <v>15</v>
      </c>
      <c r="O17" s="11">
        <v>1095</v>
      </c>
    </row>
    <row r="18" spans="1:15" x14ac:dyDescent="0.25">
      <c r="A18" t="s">
        <v>11</v>
      </c>
      <c r="B18" t="s">
        <v>12</v>
      </c>
      <c r="C18" s="1">
        <v>45943</v>
      </c>
      <c r="D18" s="2">
        <v>0.46875</v>
      </c>
      <c r="E18" s="2">
        <v>0.52083333333333337</v>
      </c>
      <c r="F18">
        <v>40</v>
      </c>
      <c r="G18" s="2">
        <f t="shared" si="0"/>
        <v>5.208333333333337E-2</v>
      </c>
      <c r="H18">
        <f t="shared" si="1"/>
        <v>1</v>
      </c>
      <c r="I18">
        <f t="shared" si="2"/>
        <v>15</v>
      </c>
      <c r="J18">
        <f t="shared" si="3"/>
        <v>1.25</v>
      </c>
      <c r="K18">
        <f t="shared" si="4"/>
        <v>50</v>
      </c>
      <c r="N18" s="10" t="s">
        <v>24</v>
      </c>
      <c r="O18" s="11">
        <v>780</v>
      </c>
    </row>
    <row r="19" spans="1:15" x14ac:dyDescent="0.25">
      <c r="A19" t="s">
        <v>8</v>
      </c>
      <c r="B19" t="s">
        <v>9</v>
      </c>
      <c r="C19" s="1">
        <v>45943</v>
      </c>
      <c r="D19" s="2">
        <v>0.53125</v>
      </c>
      <c r="E19" s="2">
        <v>0.61458333333333337</v>
      </c>
      <c r="F19">
        <v>50</v>
      </c>
      <c r="G19" s="2">
        <f t="shared" si="0"/>
        <v>8.333333333333337E-2</v>
      </c>
      <c r="H19">
        <f t="shared" si="1"/>
        <v>2</v>
      </c>
      <c r="I19">
        <f t="shared" si="2"/>
        <v>0</v>
      </c>
      <c r="J19">
        <f t="shared" si="3"/>
        <v>2</v>
      </c>
      <c r="K19">
        <f t="shared" si="4"/>
        <v>100</v>
      </c>
      <c r="N19" s="10" t="s">
        <v>23</v>
      </c>
      <c r="O19" s="11">
        <v>105</v>
      </c>
    </row>
    <row r="20" spans="1:15" x14ac:dyDescent="0.25">
      <c r="A20" t="s">
        <v>11</v>
      </c>
      <c r="B20" t="s">
        <v>12</v>
      </c>
      <c r="C20" s="1">
        <v>45943</v>
      </c>
      <c r="D20" s="2">
        <v>0.625</v>
      </c>
      <c r="E20" s="2">
        <v>0.70833333333333337</v>
      </c>
      <c r="F20">
        <v>40</v>
      </c>
      <c r="G20" s="2">
        <f t="shared" si="0"/>
        <v>8.333333333333337E-2</v>
      </c>
      <c r="H20">
        <f t="shared" si="1"/>
        <v>2</v>
      </c>
      <c r="I20">
        <f t="shared" si="2"/>
        <v>0</v>
      </c>
      <c r="J20">
        <f t="shared" si="3"/>
        <v>2</v>
      </c>
      <c r="K20">
        <f t="shared" si="4"/>
        <v>80</v>
      </c>
      <c r="N20" s="10" t="s">
        <v>25</v>
      </c>
      <c r="O20" s="11">
        <v>90</v>
      </c>
    </row>
    <row r="21" spans="1:15" x14ac:dyDescent="0.25">
      <c r="A21" t="s">
        <v>16</v>
      </c>
      <c r="B21" t="s">
        <v>7</v>
      </c>
      <c r="C21" s="1">
        <v>45943</v>
      </c>
      <c r="D21" s="2">
        <v>0.70833333333333337</v>
      </c>
      <c r="E21" s="2">
        <v>0.76041666666666663</v>
      </c>
      <c r="F21">
        <v>60</v>
      </c>
      <c r="G21" s="2">
        <f t="shared" si="0"/>
        <v>5.2083333333333259E-2</v>
      </c>
      <c r="H21">
        <f t="shared" si="1"/>
        <v>1</v>
      </c>
      <c r="I21">
        <f t="shared" si="2"/>
        <v>15</v>
      </c>
      <c r="J21">
        <f t="shared" si="3"/>
        <v>1.25</v>
      </c>
      <c r="K21">
        <f t="shared" si="4"/>
        <v>75</v>
      </c>
      <c r="N21" s="10" t="s">
        <v>20</v>
      </c>
      <c r="O21" s="11">
        <v>80</v>
      </c>
    </row>
    <row r="22" spans="1:15" x14ac:dyDescent="0.25">
      <c r="A22" t="s">
        <v>17</v>
      </c>
      <c r="B22" t="s">
        <v>9</v>
      </c>
      <c r="C22" s="1">
        <v>45944</v>
      </c>
      <c r="D22" s="2">
        <v>0.375</v>
      </c>
      <c r="E22" s="2">
        <v>0.42708333333333331</v>
      </c>
      <c r="F22">
        <v>50</v>
      </c>
      <c r="G22" s="2">
        <f t="shared" si="0"/>
        <v>5.2083333333333315E-2</v>
      </c>
      <c r="H22">
        <f t="shared" si="1"/>
        <v>1</v>
      </c>
      <c r="I22">
        <f t="shared" si="2"/>
        <v>15</v>
      </c>
      <c r="J22">
        <f t="shared" si="3"/>
        <v>1.25</v>
      </c>
      <c r="K22">
        <f t="shared" si="4"/>
        <v>62.5</v>
      </c>
      <c r="N22" s="10" t="s">
        <v>21</v>
      </c>
      <c r="O22" s="11">
        <v>60</v>
      </c>
    </row>
    <row r="23" spans="1:15" x14ac:dyDescent="0.25">
      <c r="A23" t="s">
        <v>18</v>
      </c>
      <c r="B23" t="s">
        <v>12</v>
      </c>
      <c r="C23" s="1">
        <v>45944</v>
      </c>
      <c r="D23" s="2">
        <v>0.4375</v>
      </c>
      <c r="E23" s="2">
        <v>0.47916666666666669</v>
      </c>
      <c r="F23">
        <v>40</v>
      </c>
      <c r="G23" s="2">
        <f t="shared" si="0"/>
        <v>4.1666666666666685E-2</v>
      </c>
      <c r="H23">
        <f t="shared" si="1"/>
        <v>1</v>
      </c>
      <c r="I23">
        <f t="shared" si="2"/>
        <v>0</v>
      </c>
      <c r="J23">
        <f t="shared" si="3"/>
        <v>1</v>
      </c>
      <c r="K23">
        <f t="shared" si="4"/>
        <v>40</v>
      </c>
      <c r="N23" s="10" t="s">
        <v>22</v>
      </c>
      <c r="O23" s="11">
        <v>50</v>
      </c>
    </row>
    <row r="24" spans="1:15" x14ac:dyDescent="0.25">
      <c r="A24" t="s">
        <v>18</v>
      </c>
      <c r="B24" t="s">
        <v>12</v>
      </c>
      <c r="C24" s="1">
        <v>45944</v>
      </c>
      <c r="D24" s="2">
        <v>0.47916666666666669</v>
      </c>
      <c r="E24" s="2">
        <v>0.53125</v>
      </c>
      <c r="F24">
        <v>40</v>
      </c>
      <c r="G24" s="2">
        <f t="shared" si="0"/>
        <v>5.2083333333333315E-2</v>
      </c>
      <c r="H24">
        <f t="shared" si="1"/>
        <v>1</v>
      </c>
      <c r="I24">
        <f t="shared" si="2"/>
        <v>15</v>
      </c>
      <c r="J24">
        <f t="shared" si="3"/>
        <v>1.25</v>
      </c>
      <c r="K24">
        <f t="shared" si="4"/>
        <v>50</v>
      </c>
      <c r="N24" s="10" t="s">
        <v>34</v>
      </c>
      <c r="O24" s="11">
        <v>17140</v>
      </c>
    </row>
    <row r="25" spans="1:15" x14ac:dyDescent="0.25">
      <c r="A25" t="s">
        <v>8</v>
      </c>
      <c r="B25" t="s">
        <v>9</v>
      </c>
      <c r="C25" s="1">
        <v>45944</v>
      </c>
      <c r="D25" s="2">
        <v>0.53125</v>
      </c>
      <c r="E25" s="2">
        <v>0.59375</v>
      </c>
      <c r="F25">
        <v>50</v>
      </c>
      <c r="G25" s="2">
        <f t="shared" si="0"/>
        <v>6.25E-2</v>
      </c>
      <c r="H25">
        <f t="shared" si="1"/>
        <v>1</v>
      </c>
      <c r="I25">
        <f t="shared" si="2"/>
        <v>30</v>
      </c>
      <c r="J25">
        <f t="shared" si="3"/>
        <v>1.5</v>
      </c>
      <c r="K25">
        <f t="shared" si="4"/>
        <v>75</v>
      </c>
    </row>
    <row r="26" spans="1:15" x14ac:dyDescent="0.25">
      <c r="A26" t="s">
        <v>19</v>
      </c>
      <c r="B26" t="s">
        <v>9</v>
      </c>
      <c r="C26" s="1">
        <v>45944</v>
      </c>
      <c r="D26" s="2">
        <v>0.60416666666666663</v>
      </c>
      <c r="E26" s="2">
        <v>0.64583333333333337</v>
      </c>
      <c r="F26">
        <v>50</v>
      </c>
      <c r="G26" s="2">
        <f t="shared" si="0"/>
        <v>4.1666666666666741E-2</v>
      </c>
      <c r="H26">
        <f t="shared" si="1"/>
        <v>1</v>
      </c>
      <c r="I26">
        <f t="shared" si="2"/>
        <v>0</v>
      </c>
      <c r="J26">
        <f t="shared" si="3"/>
        <v>1</v>
      </c>
      <c r="K26">
        <f t="shared" si="4"/>
        <v>50</v>
      </c>
      <c r="N26" s="12" t="s">
        <v>36</v>
      </c>
      <c r="O26">
        <v>5</v>
      </c>
    </row>
    <row r="27" spans="1:15" x14ac:dyDescent="0.25">
      <c r="A27" t="s">
        <v>17</v>
      </c>
      <c r="B27" t="s">
        <v>9</v>
      </c>
      <c r="C27" s="1">
        <v>45945</v>
      </c>
      <c r="D27" s="2">
        <v>0.375</v>
      </c>
      <c r="E27" s="2">
        <v>0.42708333333333331</v>
      </c>
      <c r="F27">
        <v>50</v>
      </c>
      <c r="G27" s="2">
        <f t="shared" si="0"/>
        <v>5.2083333333333315E-2</v>
      </c>
      <c r="H27">
        <f t="shared" si="1"/>
        <v>1</v>
      </c>
      <c r="I27">
        <f t="shared" si="2"/>
        <v>15</v>
      </c>
      <c r="J27">
        <f t="shared" si="3"/>
        <v>1.25</v>
      </c>
      <c r="K27">
        <f t="shared" si="4"/>
        <v>62.5</v>
      </c>
    </row>
    <row r="28" spans="1:15" x14ac:dyDescent="0.25">
      <c r="A28" t="s">
        <v>14</v>
      </c>
      <c r="B28" t="s">
        <v>7</v>
      </c>
      <c r="C28" s="1">
        <v>45945</v>
      </c>
      <c r="D28" s="2">
        <v>0.42708333333333331</v>
      </c>
      <c r="E28" s="2">
        <v>0.47916666666666669</v>
      </c>
      <c r="F28">
        <v>60</v>
      </c>
      <c r="G28" s="2">
        <f t="shared" si="0"/>
        <v>5.208333333333337E-2</v>
      </c>
      <c r="H28">
        <f t="shared" si="1"/>
        <v>1</v>
      </c>
      <c r="I28">
        <f t="shared" si="2"/>
        <v>15</v>
      </c>
      <c r="J28">
        <f t="shared" si="3"/>
        <v>1.25</v>
      </c>
      <c r="K28">
        <f t="shared" si="4"/>
        <v>75</v>
      </c>
      <c r="N28" s="9" t="s">
        <v>33</v>
      </c>
      <c r="O28" t="s">
        <v>37</v>
      </c>
    </row>
    <row r="29" spans="1:15" x14ac:dyDescent="0.25">
      <c r="A29" t="s">
        <v>15</v>
      </c>
      <c r="B29" t="s">
        <v>7</v>
      </c>
      <c r="C29" s="1">
        <v>45945</v>
      </c>
      <c r="D29" s="2">
        <v>0.51041666666666663</v>
      </c>
      <c r="E29" s="2">
        <v>0.58333333333333337</v>
      </c>
      <c r="F29">
        <v>60</v>
      </c>
      <c r="G29" s="2">
        <f t="shared" si="0"/>
        <v>7.2916666666666741E-2</v>
      </c>
      <c r="H29">
        <f t="shared" si="1"/>
        <v>1</v>
      </c>
      <c r="I29">
        <f t="shared" si="2"/>
        <v>45</v>
      </c>
      <c r="J29">
        <f t="shared" si="3"/>
        <v>1.75</v>
      </c>
      <c r="K29">
        <f t="shared" si="4"/>
        <v>105</v>
      </c>
      <c r="N29" s="12" t="s">
        <v>23</v>
      </c>
      <c r="O29" s="13">
        <v>1</v>
      </c>
    </row>
    <row r="30" spans="1:15" x14ac:dyDescent="0.25">
      <c r="A30" t="s">
        <v>8</v>
      </c>
      <c r="B30" t="s">
        <v>9</v>
      </c>
      <c r="C30" s="1">
        <v>45950</v>
      </c>
      <c r="D30" s="2">
        <v>0.375</v>
      </c>
      <c r="E30" s="2">
        <v>0.4375</v>
      </c>
      <c r="F30">
        <v>50</v>
      </c>
      <c r="G30" s="2">
        <f t="shared" si="0"/>
        <v>6.25E-2</v>
      </c>
      <c r="H30">
        <f t="shared" si="1"/>
        <v>1</v>
      </c>
      <c r="I30">
        <f t="shared" si="2"/>
        <v>30</v>
      </c>
      <c r="J30">
        <f t="shared" si="3"/>
        <v>1.5</v>
      </c>
      <c r="K30">
        <f t="shared" si="4"/>
        <v>75</v>
      </c>
      <c r="N30" s="12" t="s">
        <v>25</v>
      </c>
      <c r="O30" s="13">
        <v>1</v>
      </c>
    </row>
    <row r="31" spans="1:15" x14ac:dyDescent="0.25">
      <c r="A31" t="s">
        <v>19</v>
      </c>
      <c r="B31" t="s">
        <v>9</v>
      </c>
      <c r="C31" s="1">
        <v>45950</v>
      </c>
      <c r="D31" s="2">
        <v>0.45833333333333331</v>
      </c>
      <c r="E31" s="2">
        <v>0.54166666666666663</v>
      </c>
      <c r="F31">
        <v>50</v>
      </c>
      <c r="G31" s="2">
        <f t="shared" si="0"/>
        <v>8.3333333333333315E-2</v>
      </c>
      <c r="H31">
        <f t="shared" si="1"/>
        <v>2</v>
      </c>
      <c r="I31">
        <f t="shared" si="2"/>
        <v>0</v>
      </c>
      <c r="J31">
        <f t="shared" si="3"/>
        <v>2</v>
      </c>
      <c r="K31">
        <f t="shared" si="4"/>
        <v>100</v>
      </c>
      <c r="N31" s="12" t="s">
        <v>20</v>
      </c>
      <c r="O31" s="13">
        <v>1</v>
      </c>
    </row>
    <row r="32" spans="1:15" x14ac:dyDescent="0.25">
      <c r="A32" t="s">
        <v>16</v>
      </c>
      <c r="B32" t="s">
        <v>7</v>
      </c>
      <c r="C32" s="1">
        <v>45950</v>
      </c>
      <c r="D32" s="2">
        <v>0.58333333333333337</v>
      </c>
      <c r="E32" s="2">
        <v>0.625</v>
      </c>
      <c r="F32">
        <v>60</v>
      </c>
      <c r="G32" s="2">
        <f t="shared" si="0"/>
        <v>4.166666666666663E-2</v>
      </c>
      <c r="H32">
        <f t="shared" si="1"/>
        <v>1</v>
      </c>
      <c r="I32">
        <f t="shared" si="2"/>
        <v>0</v>
      </c>
      <c r="J32">
        <f t="shared" si="3"/>
        <v>1</v>
      </c>
      <c r="K32">
        <f t="shared" si="4"/>
        <v>60</v>
      </c>
      <c r="N32" s="12" t="s">
        <v>21</v>
      </c>
      <c r="O32" s="13">
        <v>1</v>
      </c>
    </row>
    <row r="33" spans="1:15" x14ac:dyDescent="0.25">
      <c r="A33" t="s">
        <v>11</v>
      </c>
      <c r="B33" t="s">
        <v>12</v>
      </c>
      <c r="C33" s="1">
        <v>45950</v>
      </c>
      <c r="D33" s="2">
        <v>0.63541666666666663</v>
      </c>
      <c r="E33" s="2">
        <v>0.69791666666666663</v>
      </c>
      <c r="F33">
        <v>40</v>
      </c>
      <c r="G33" s="2">
        <f t="shared" si="0"/>
        <v>6.25E-2</v>
      </c>
      <c r="H33">
        <f t="shared" si="1"/>
        <v>1</v>
      </c>
      <c r="I33">
        <f t="shared" si="2"/>
        <v>30</v>
      </c>
      <c r="J33">
        <f t="shared" si="3"/>
        <v>1.5</v>
      </c>
      <c r="K33">
        <f t="shared" si="4"/>
        <v>60</v>
      </c>
      <c r="N33" s="12" t="s">
        <v>22</v>
      </c>
      <c r="O33" s="13">
        <v>1</v>
      </c>
    </row>
    <row r="34" spans="1:15" x14ac:dyDescent="0.25">
      <c r="A34" t="s">
        <v>10</v>
      </c>
      <c r="B34" t="s">
        <v>9</v>
      </c>
      <c r="C34" s="1">
        <v>45951</v>
      </c>
      <c r="D34" s="2">
        <v>0.375</v>
      </c>
      <c r="E34" s="2">
        <v>0.45833333333333331</v>
      </c>
      <c r="F34">
        <v>50</v>
      </c>
      <c r="G34" s="2">
        <f t="shared" si="0"/>
        <v>8.3333333333333315E-2</v>
      </c>
      <c r="H34">
        <f t="shared" si="1"/>
        <v>2</v>
      </c>
      <c r="I34">
        <f t="shared" si="2"/>
        <v>0</v>
      </c>
      <c r="J34">
        <f t="shared" si="3"/>
        <v>2</v>
      </c>
      <c r="K34">
        <f t="shared" si="4"/>
        <v>100</v>
      </c>
      <c r="N34" s="10" t="s">
        <v>24</v>
      </c>
      <c r="O34" s="11">
        <v>10</v>
      </c>
    </row>
    <row r="35" spans="1:15" x14ac:dyDescent="0.25">
      <c r="A35" t="s">
        <v>10</v>
      </c>
      <c r="B35" t="s">
        <v>7</v>
      </c>
      <c r="C35" s="1">
        <v>45951</v>
      </c>
      <c r="D35" s="2">
        <v>0.47916666666666669</v>
      </c>
      <c r="E35" s="2">
        <v>0.55208333333333337</v>
      </c>
      <c r="F35">
        <v>60</v>
      </c>
      <c r="G35" s="2">
        <f t="shared" si="0"/>
        <v>7.2916666666666685E-2</v>
      </c>
      <c r="H35">
        <f t="shared" si="1"/>
        <v>1</v>
      </c>
      <c r="I35">
        <f t="shared" si="2"/>
        <v>45</v>
      </c>
      <c r="J35">
        <f t="shared" si="3"/>
        <v>1.75</v>
      </c>
      <c r="K35">
        <f t="shared" si="4"/>
        <v>105</v>
      </c>
      <c r="N35" s="10" t="s">
        <v>17</v>
      </c>
      <c r="O35" s="11">
        <v>14</v>
      </c>
    </row>
    <row r="36" spans="1:15" x14ac:dyDescent="0.25">
      <c r="A36" t="s">
        <v>19</v>
      </c>
      <c r="B36" t="s">
        <v>9</v>
      </c>
      <c r="C36" s="1">
        <v>45952</v>
      </c>
      <c r="D36" s="2">
        <v>0.375</v>
      </c>
      <c r="E36" s="2">
        <v>0.42708333333333331</v>
      </c>
      <c r="F36">
        <v>50</v>
      </c>
      <c r="G36" s="2">
        <f t="shared" si="0"/>
        <v>5.2083333333333315E-2</v>
      </c>
      <c r="H36">
        <f t="shared" si="1"/>
        <v>1</v>
      </c>
      <c r="I36">
        <f t="shared" si="2"/>
        <v>15</v>
      </c>
      <c r="J36">
        <f t="shared" si="3"/>
        <v>1.25</v>
      </c>
      <c r="K36">
        <f t="shared" si="4"/>
        <v>62.5</v>
      </c>
      <c r="N36" s="10" t="s">
        <v>13</v>
      </c>
      <c r="O36" s="11">
        <v>16</v>
      </c>
    </row>
    <row r="37" spans="1:15" x14ac:dyDescent="0.25">
      <c r="A37" t="s">
        <v>13</v>
      </c>
      <c r="B37" t="s">
        <v>7</v>
      </c>
      <c r="C37" s="1">
        <v>45952</v>
      </c>
      <c r="D37" s="2">
        <v>0.44791666666666669</v>
      </c>
      <c r="E37" s="2">
        <v>0.48958333333333331</v>
      </c>
      <c r="F37">
        <v>60</v>
      </c>
      <c r="G37" s="2">
        <f t="shared" si="0"/>
        <v>4.166666666666663E-2</v>
      </c>
      <c r="H37">
        <f t="shared" si="1"/>
        <v>1</v>
      </c>
      <c r="I37">
        <f t="shared" si="2"/>
        <v>0</v>
      </c>
      <c r="J37">
        <f t="shared" si="3"/>
        <v>1</v>
      </c>
      <c r="K37">
        <f t="shared" si="4"/>
        <v>60</v>
      </c>
      <c r="N37" s="10" t="s">
        <v>15</v>
      </c>
      <c r="O37" s="11">
        <v>16</v>
      </c>
    </row>
    <row r="38" spans="1:15" x14ac:dyDescent="0.25">
      <c r="A38" t="s">
        <v>19</v>
      </c>
      <c r="B38" t="s">
        <v>12</v>
      </c>
      <c r="C38" s="1">
        <v>45953</v>
      </c>
      <c r="D38" s="2">
        <v>0.375</v>
      </c>
      <c r="E38" s="2">
        <v>0.41666666666666669</v>
      </c>
      <c r="F38">
        <v>40</v>
      </c>
      <c r="G38" s="2">
        <f t="shared" si="0"/>
        <v>4.1666666666666685E-2</v>
      </c>
      <c r="H38">
        <f t="shared" si="1"/>
        <v>1</v>
      </c>
      <c r="I38">
        <f t="shared" si="2"/>
        <v>0</v>
      </c>
      <c r="J38">
        <f t="shared" si="3"/>
        <v>1</v>
      </c>
      <c r="K38">
        <f t="shared" si="4"/>
        <v>40</v>
      </c>
      <c r="N38" s="10" t="s">
        <v>19</v>
      </c>
      <c r="O38" s="11">
        <v>18</v>
      </c>
    </row>
    <row r="39" spans="1:15" x14ac:dyDescent="0.25">
      <c r="A39" t="s">
        <v>6</v>
      </c>
      <c r="B39" t="s">
        <v>7</v>
      </c>
      <c r="C39" s="1">
        <v>45954</v>
      </c>
      <c r="D39" s="2">
        <v>0.375</v>
      </c>
      <c r="E39" s="2">
        <v>0.41666666666666669</v>
      </c>
      <c r="F39">
        <v>60</v>
      </c>
      <c r="G39" s="2">
        <f t="shared" si="0"/>
        <v>4.1666666666666685E-2</v>
      </c>
      <c r="H39">
        <f t="shared" si="1"/>
        <v>1</v>
      </c>
      <c r="I39">
        <f t="shared" si="2"/>
        <v>0</v>
      </c>
      <c r="J39">
        <f t="shared" si="3"/>
        <v>1</v>
      </c>
      <c r="K39">
        <f t="shared" si="4"/>
        <v>60</v>
      </c>
      <c r="N39" s="10" t="s">
        <v>16</v>
      </c>
      <c r="O39" s="11">
        <v>18</v>
      </c>
    </row>
    <row r="40" spans="1:15" x14ac:dyDescent="0.25">
      <c r="A40" t="s">
        <v>18</v>
      </c>
      <c r="B40" t="s">
        <v>12</v>
      </c>
      <c r="C40" s="1">
        <v>45954</v>
      </c>
      <c r="D40" s="2">
        <v>0.4375</v>
      </c>
      <c r="E40" s="2">
        <v>0.47916666666666669</v>
      </c>
      <c r="F40">
        <v>40</v>
      </c>
      <c r="G40" s="2">
        <f t="shared" si="0"/>
        <v>4.1666666666666685E-2</v>
      </c>
      <c r="H40">
        <f t="shared" si="1"/>
        <v>1</v>
      </c>
      <c r="I40">
        <f t="shared" si="2"/>
        <v>0</v>
      </c>
      <c r="J40">
        <f t="shared" si="3"/>
        <v>1</v>
      </c>
      <c r="K40">
        <f t="shared" si="4"/>
        <v>40</v>
      </c>
      <c r="N40" s="10" t="s">
        <v>10</v>
      </c>
      <c r="O40" s="11">
        <v>19</v>
      </c>
    </row>
    <row r="41" spans="1:15" x14ac:dyDescent="0.25">
      <c r="A41" t="s">
        <v>15</v>
      </c>
      <c r="B41" t="s">
        <v>7</v>
      </c>
      <c r="C41" s="1">
        <v>45961</v>
      </c>
      <c r="D41" s="2">
        <v>0.375</v>
      </c>
      <c r="E41" s="2">
        <v>0.44791666666666669</v>
      </c>
      <c r="F41">
        <v>60</v>
      </c>
      <c r="G41" s="2">
        <f t="shared" si="0"/>
        <v>7.2916666666666685E-2</v>
      </c>
      <c r="H41">
        <f t="shared" si="1"/>
        <v>1</v>
      </c>
      <c r="I41">
        <f t="shared" si="2"/>
        <v>45</v>
      </c>
      <c r="J41">
        <f t="shared" si="3"/>
        <v>1.75</v>
      </c>
      <c r="K41">
        <f t="shared" si="4"/>
        <v>105</v>
      </c>
      <c r="N41" s="10" t="s">
        <v>6</v>
      </c>
      <c r="O41" s="11">
        <v>20</v>
      </c>
    </row>
    <row r="42" spans="1:15" x14ac:dyDescent="0.25">
      <c r="A42" t="s">
        <v>14</v>
      </c>
      <c r="B42" t="s">
        <v>7</v>
      </c>
      <c r="C42" s="1">
        <v>45961</v>
      </c>
      <c r="D42" s="2">
        <v>0.44791666666666669</v>
      </c>
      <c r="E42" s="2">
        <v>0.51041666666666663</v>
      </c>
      <c r="F42">
        <v>60</v>
      </c>
      <c r="G42" s="2">
        <f t="shared" si="0"/>
        <v>6.2499999999999944E-2</v>
      </c>
      <c r="H42">
        <f t="shared" si="1"/>
        <v>1</v>
      </c>
      <c r="I42">
        <f t="shared" si="2"/>
        <v>30</v>
      </c>
      <c r="J42">
        <f t="shared" si="3"/>
        <v>1.5</v>
      </c>
      <c r="K42">
        <f t="shared" si="4"/>
        <v>90</v>
      </c>
      <c r="N42" s="10" t="s">
        <v>18</v>
      </c>
      <c r="O42" s="11">
        <v>22</v>
      </c>
    </row>
    <row r="43" spans="1:15" x14ac:dyDescent="0.25">
      <c r="A43" t="s">
        <v>18</v>
      </c>
      <c r="B43" t="s">
        <v>12</v>
      </c>
      <c r="C43" s="1">
        <v>45961</v>
      </c>
      <c r="D43" s="2">
        <v>0.53125</v>
      </c>
      <c r="E43" s="2">
        <v>0.60416666666666663</v>
      </c>
      <c r="F43">
        <v>40</v>
      </c>
      <c r="G43" s="2">
        <f t="shared" si="0"/>
        <v>7.291666666666663E-2</v>
      </c>
      <c r="H43">
        <f t="shared" si="1"/>
        <v>1</v>
      </c>
      <c r="I43">
        <f t="shared" si="2"/>
        <v>45</v>
      </c>
      <c r="J43">
        <f t="shared" si="3"/>
        <v>1.75</v>
      </c>
      <c r="K43">
        <f t="shared" si="4"/>
        <v>70</v>
      </c>
      <c r="N43" s="10" t="s">
        <v>11</v>
      </c>
      <c r="O43" s="11">
        <v>24</v>
      </c>
    </row>
    <row r="44" spans="1:15" x14ac:dyDescent="0.25">
      <c r="A44" t="s">
        <v>6</v>
      </c>
      <c r="B44" t="s">
        <v>7</v>
      </c>
      <c r="C44" s="1">
        <v>45961</v>
      </c>
      <c r="D44" s="2">
        <v>0.60416666666666663</v>
      </c>
      <c r="E44" s="2">
        <v>0.67708333333333337</v>
      </c>
      <c r="F44">
        <v>60</v>
      </c>
      <c r="G44" s="2">
        <f t="shared" si="0"/>
        <v>7.2916666666666741E-2</v>
      </c>
      <c r="H44">
        <f t="shared" si="1"/>
        <v>1</v>
      </c>
      <c r="I44">
        <f t="shared" si="2"/>
        <v>45</v>
      </c>
      <c r="J44">
        <f t="shared" si="3"/>
        <v>1.75</v>
      </c>
      <c r="K44">
        <f t="shared" si="4"/>
        <v>105</v>
      </c>
      <c r="N44" s="10" t="s">
        <v>14</v>
      </c>
      <c r="O44" s="11">
        <v>24</v>
      </c>
    </row>
    <row r="45" spans="1:15" x14ac:dyDescent="0.25">
      <c r="A45" t="s">
        <v>10</v>
      </c>
      <c r="B45" t="s">
        <v>7</v>
      </c>
      <c r="C45" s="1">
        <v>45964</v>
      </c>
      <c r="D45" s="2">
        <v>0.375</v>
      </c>
      <c r="E45" s="2">
        <v>0.4375</v>
      </c>
      <c r="F45">
        <v>60</v>
      </c>
      <c r="G45" s="2">
        <f t="shared" si="0"/>
        <v>6.25E-2</v>
      </c>
      <c r="H45">
        <f t="shared" si="1"/>
        <v>1</v>
      </c>
      <c r="I45">
        <f t="shared" si="2"/>
        <v>30</v>
      </c>
      <c r="J45">
        <f t="shared" si="3"/>
        <v>1.5</v>
      </c>
      <c r="K45">
        <f t="shared" si="4"/>
        <v>90</v>
      </c>
      <c r="N45" s="10" t="s">
        <v>8</v>
      </c>
      <c r="O45" s="11">
        <v>29</v>
      </c>
    </row>
    <row r="46" spans="1:15" x14ac:dyDescent="0.25">
      <c r="A46" t="s">
        <v>8</v>
      </c>
      <c r="B46" t="s">
        <v>9</v>
      </c>
      <c r="C46" s="1">
        <v>45966</v>
      </c>
      <c r="D46" s="2">
        <v>0.375</v>
      </c>
      <c r="E46" s="2">
        <v>0.41666666666666669</v>
      </c>
      <c r="F46">
        <v>50</v>
      </c>
      <c r="G46" s="2">
        <f t="shared" si="0"/>
        <v>4.1666666666666685E-2</v>
      </c>
      <c r="H46">
        <f t="shared" si="1"/>
        <v>1</v>
      </c>
      <c r="I46">
        <f t="shared" si="2"/>
        <v>0</v>
      </c>
      <c r="J46">
        <f t="shared" si="3"/>
        <v>1</v>
      </c>
      <c r="K46">
        <f t="shared" si="4"/>
        <v>50</v>
      </c>
      <c r="N46" s="10" t="s">
        <v>34</v>
      </c>
      <c r="O46" s="11">
        <v>235</v>
      </c>
    </row>
    <row r="47" spans="1:15" x14ac:dyDescent="0.25">
      <c r="A47" t="s">
        <v>8</v>
      </c>
      <c r="B47" t="s">
        <v>9</v>
      </c>
      <c r="C47" s="1">
        <v>45966</v>
      </c>
      <c r="D47" s="2">
        <v>0.41666666666666669</v>
      </c>
      <c r="E47" s="2">
        <v>0.5</v>
      </c>
      <c r="F47">
        <v>50</v>
      </c>
      <c r="G47" s="2">
        <f t="shared" si="0"/>
        <v>8.3333333333333315E-2</v>
      </c>
      <c r="H47">
        <f t="shared" si="1"/>
        <v>2</v>
      </c>
      <c r="I47">
        <f t="shared" si="2"/>
        <v>0</v>
      </c>
      <c r="J47">
        <f t="shared" si="3"/>
        <v>2</v>
      </c>
      <c r="K47">
        <f t="shared" si="4"/>
        <v>100</v>
      </c>
    </row>
    <row r="48" spans="1:15" x14ac:dyDescent="0.25">
      <c r="A48" t="s">
        <v>10</v>
      </c>
      <c r="B48" t="s">
        <v>7</v>
      </c>
      <c r="C48" s="1">
        <v>45966</v>
      </c>
      <c r="D48" s="2">
        <v>0.52083333333333337</v>
      </c>
      <c r="E48" s="2">
        <v>0.58333333333333337</v>
      </c>
      <c r="F48">
        <v>60</v>
      </c>
      <c r="G48" s="2">
        <f t="shared" si="0"/>
        <v>6.25E-2</v>
      </c>
      <c r="H48">
        <f t="shared" si="1"/>
        <v>1</v>
      </c>
      <c r="I48">
        <f t="shared" si="2"/>
        <v>30</v>
      </c>
      <c r="J48">
        <f t="shared" si="3"/>
        <v>1.5</v>
      </c>
      <c r="K48">
        <f t="shared" si="4"/>
        <v>90</v>
      </c>
    </row>
    <row r="49" spans="1:11" x14ac:dyDescent="0.25">
      <c r="A49" t="s">
        <v>6</v>
      </c>
      <c r="B49" t="s">
        <v>7</v>
      </c>
      <c r="C49" s="1">
        <v>45967</v>
      </c>
      <c r="D49" s="2">
        <v>0.375</v>
      </c>
      <c r="E49" s="2">
        <v>0.4375</v>
      </c>
      <c r="F49">
        <v>60</v>
      </c>
      <c r="G49" s="2">
        <f t="shared" si="0"/>
        <v>6.25E-2</v>
      </c>
      <c r="H49">
        <f t="shared" si="1"/>
        <v>1</v>
      </c>
      <c r="I49">
        <f t="shared" si="2"/>
        <v>30</v>
      </c>
      <c r="J49">
        <f t="shared" si="3"/>
        <v>1.5</v>
      </c>
      <c r="K49">
        <f t="shared" si="4"/>
        <v>90</v>
      </c>
    </row>
    <row r="50" spans="1:11" x14ac:dyDescent="0.25">
      <c r="A50" t="s">
        <v>17</v>
      </c>
      <c r="B50" t="s">
        <v>9</v>
      </c>
      <c r="C50" s="1">
        <v>45967</v>
      </c>
      <c r="D50" s="2">
        <v>0.45833333333333331</v>
      </c>
      <c r="E50" s="2">
        <v>0.53125</v>
      </c>
      <c r="F50">
        <v>50</v>
      </c>
      <c r="G50" s="2">
        <f t="shared" si="0"/>
        <v>7.2916666666666685E-2</v>
      </c>
      <c r="H50">
        <f t="shared" si="1"/>
        <v>1</v>
      </c>
      <c r="I50">
        <f t="shared" si="2"/>
        <v>45</v>
      </c>
      <c r="J50">
        <f t="shared" si="3"/>
        <v>1.75</v>
      </c>
      <c r="K50">
        <f t="shared" si="4"/>
        <v>87.5</v>
      </c>
    </row>
    <row r="51" spans="1:11" x14ac:dyDescent="0.25">
      <c r="A51" t="s">
        <v>15</v>
      </c>
      <c r="B51" t="s">
        <v>12</v>
      </c>
      <c r="C51" s="1">
        <v>45967</v>
      </c>
      <c r="D51" s="2">
        <v>0.57291666666666663</v>
      </c>
      <c r="E51" s="2">
        <v>0.64583333333333337</v>
      </c>
      <c r="F51">
        <v>40</v>
      </c>
      <c r="G51" s="2">
        <f t="shared" si="0"/>
        <v>7.2916666666666741E-2</v>
      </c>
      <c r="H51">
        <f t="shared" si="1"/>
        <v>1</v>
      </c>
      <c r="I51">
        <f t="shared" si="2"/>
        <v>45</v>
      </c>
      <c r="J51">
        <f t="shared" si="3"/>
        <v>1.75</v>
      </c>
      <c r="K51">
        <f t="shared" si="4"/>
        <v>70</v>
      </c>
    </row>
    <row r="52" spans="1:11" x14ac:dyDescent="0.25">
      <c r="A52" t="s">
        <v>13</v>
      </c>
      <c r="B52" t="s">
        <v>7</v>
      </c>
      <c r="C52" s="1">
        <v>45967</v>
      </c>
      <c r="D52" s="2">
        <v>0.64583333333333337</v>
      </c>
      <c r="E52" s="2">
        <v>0.70833333333333337</v>
      </c>
      <c r="F52">
        <v>60</v>
      </c>
      <c r="G52" s="2">
        <f t="shared" si="0"/>
        <v>6.25E-2</v>
      </c>
      <c r="H52">
        <f t="shared" si="1"/>
        <v>1</v>
      </c>
      <c r="I52">
        <f t="shared" si="2"/>
        <v>30</v>
      </c>
      <c r="J52">
        <f t="shared" si="3"/>
        <v>1.5</v>
      </c>
      <c r="K52">
        <f t="shared" si="4"/>
        <v>90</v>
      </c>
    </row>
    <row r="53" spans="1:11" x14ac:dyDescent="0.25">
      <c r="A53" t="s">
        <v>10</v>
      </c>
      <c r="B53" t="s">
        <v>9</v>
      </c>
      <c r="C53" s="1">
        <v>45967</v>
      </c>
      <c r="D53" s="2">
        <v>0.70833333333333337</v>
      </c>
      <c r="E53" s="2">
        <v>0.75</v>
      </c>
      <c r="F53">
        <v>50</v>
      </c>
      <c r="G53" s="2">
        <f t="shared" si="0"/>
        <v>4.166666666666663E-2</v>
      </c>
      <c r="H53">
        <f t="shared" si="1"/>
        <v>1</v>
      </c>
      <c r="I53">
        <f t="shared" si="2"/>
        <v>0</v>
      </c>
      <c r="J53">
        <f t="shared" si="3"/>
        <v>1</v>
      </c>
      <c r="K53">
        <f t="shared" si="4"/>
        <v>50</v>
      </c>
    </row>
    <row r="54" spans="1:11" x14ac:dyDescent="0.25">
      <c r="A54" t="s">
        <v>14</v>
      </c>
      <c r="B54" t="s">
        <v>7</v>
      </c>
      <c r="C54" s="1">
        <v>45968</v>
      </c>
      <c r="D54" s="2">
        <v>0.375</v>
      </c>
      <c r="E54" s="2">
        <v>0.41666666666666669</v>
      </c>
      <c r="F54">
        <v>60</v>
      </c>
      <c r="G54" s="2">
        <f t="shared" si="0"/>
        <v>4.1666666666666685E-2</v>
      </c>
      <c r="H54">
        <f t="shared" si="1"/>
        <v>1</v>
      </c>
      <c r="I54">
        <f t="shared" si="2"/>
        <v>0</v>
      </c>
      <c r="J54">
        <f t="shared" si="3"/>
        <v>1</v>
      </c>
      <c r="K54">
        <f t="shared" si="4"/>
        <v>60</v>
      </c>
    </row>
    <row r="55" spans="1:11" x14ac:dyDescent="0.25">
      <c r="A55" t="s">
        <v>13</v>
      </c>
      <c r="B55" t="s">
        <v>7</v>
      </c>
      <c r="C55" s="1">
        <v>45968</v>
      </c>
      <c r="D55" s="2">
        <v>0.44791666666666669</v>
      </c>
      <c r="E55" s="2">
        <v>0.51041666666666663</v>
      </c>
      <c r="F55">
        <v>60</v>
      </c>
      <c r="G55" s="2">
        <f t="shared" si="0"/>
        <v>6.2499999999999944E-2</v>
      </c>
      <c r="H55">
        <f t="shared" si="1"/>
        <v>1</v>
      </c>
      <c r="I55">
        <f t="shared" si="2"/>
        <v>30</v>
      </c>
      <c r="J55">
        <f t="shared" si="3"/>
        <v>1.5</v>
      </c>
      <c r="K55">
        <f t="shared" si="4"/>
        <v>90</v>
      </c>
    </row>
    <row r="56" spans="1:11" x14ac:dyDescent="0.25">
      <c r="A56" t="s">
        <v>11</v>
      </c>
      <c r="B56" t="s">
        <v>12</v>
      </c>
      <c r="C56" s="1">
        <v>45971</v>
      </c>
      <c r="D56" s="2">
        <v>0.375</v>
      </c>
      <c r="E56" s="2">
        <v>0.42708333333333331</v>
      </c>
      <c r="F56">
        <v>40</v>
      </c>
      <c r="G56" s="2">
        <f t="shared" si="0"/>
        <v>5.2083333333333315E-2</v>
      </c>
      <c r="H56">
        <f t="shared" si="1"/>
        <v>1</v>
      </c>
      <c r="I56">
        <f t="shared" si="2"/>
        <v>15</v>
      </c>
      <c r="J56">
        <f t="shared" si="3"/>
        <v>1.25</v>
      </c>
      <c r="K56">
        <f t="shared" si="4"/>
        <v>50</v>
      </c>
    </row>
    <row r="57" spans="1:11" x14ac:dyDescent="0.25">
      <c r="A57" t="s">
        <v>11</v>
      </c>
      <c r="B57" t="s">
        <v>12</v>
      </c>
      <c r="C57" s="1">
        <v>45971</v>
      </c>
      <c r="D57" s="2">
        <v>0.42708333333333331</v>
      </c>
      <c r="E57" s="2">
        <v>0.47916666666666669</v>
      </c>
      <c r="F57">
        <v>40</v>
      </c>
      <c r="G57" s="2">
        <f t="shared" si="0"/>
        <v>5.208333333333337E-2</v>
      </c>
      <c r="H57">
        <f t="shared" si="1"/>
        <v>1</v>
      </c>
      <c r="I57">
        <f t="shared" si="2"/>
        <v>15</v>
      </c>
      <c r="J57">
        <f t="shared" si="3"/>
        <v>1.25</v>
      </c>
      <c r="K57">
        <f t="shared" si="4"/>
        <v>50</v>
      </c>
    </row>
    <row r="58" spans="1:11" x14ac:dyDescent="0.25">
      <c r="A58" t="s">
        <v>16</v>
      </c>
      <c r="B58" t="s">
        <v>12</v>
      </c>
      <c r="C58" s="1">
        <v>45972</v>
      </c>
      <c r="D58" s="2">
        <v>0.375</v>
      </c>
      <c r="E58" s="2">
        <v>0.41666666666666669</v>
      </c>
      <c r="F58">
        <v>40</v>
      </c>
      <c r="G58" s="2">
        <f t="shared" si="0"/>
        <v>4.1666666666666685E-2</v>
      </c>
      <c r="H58">
        <f t="shared" si="1"/>
        <v>1</v>
      </c>
      <c r="I58">
        <f t="shared" si="2"/>
        <v>0</v>
      </c>
      <c r="J58">
        <f t="shared" si="3"/>
        <v>1</v>
      </c>
      <c r="K58">
        <f t="shared" si="4"/>
        <v>40</v>
      </c>
    </row>
    <row r="59" spans="1:11" x14ac:dyDescent="0.25">
      <c r="A59" t="s">
        <v>10</v>
      </c>
      <c r="B59" t="s">
        <v>7</v>
      </c>
      <c r="C59" s="1">
        <v>45972</v>
      </c>
      <c r="D59" s="2">
        <v>0.41666666666666669</v>
      </c>
      <c r="E59" s="2">
        <v>0.46875</v>
      </c>
      <c r="F59">
        <v>60</v>
      </c>
      <c r="G59" s="2">
        <f t="shared" si="0"/>
        <v>5.2083333333333315E-2</v>
      </c>
      <c r="H59">
        <f t="shared" si="1"/>
        <v>1</v>
      </c>
      <c r="I59">
        <f t="shared" si="2"/>
        <v>15</v>
      </c>
      <c r="J59">
        <f t="shared" si="3"/>
        <v>1.25</v>
      </c>
      <c r="K59">
        <f t="shared" si="4"/>
        <v>75</v>
      </c>
    </row>
    <row r="60" spans="1:11" x14ac:dyDescent="0.25">
      <c r="A60" t="s">
        <v>13</v>
      </c>
      <c r="B60" t="s">
        <v>7</v>
      </c>
      <c r="C60" s="1">
        <v>45972</v>
      </c>
      <c r="D60" s="2">
        <v>0.46875</v>
      </c>
      <c r="E60" s="2">
        <v>0.51041666666666663</v>
      </c>
      <c r="F60">
        <v>60</v>
      </c>
      <c r="G60" s="2">
        <f t="shared" si="0"/>
        <v>4.166666666666663E-2</v>
      </c>
      <c r="H60">
        <f t="shared" si="1"/>
        <v>1</v>
      </c>
      <c r="I60">
        <f t="shared" si="2"/>
        <v>0</v>
      </c>
      <c r="J60">
        <f t="shared" si="3"/>
        <v>1</v>
      </c>
      <c r="K60">
        <f t="shared" si="4"/>
        <v>60</v>
      </c>
    </row>
    <row r="61" spans="1:11" x14ac:dyDescent="0.25">
      <c r="A61" t="s">
        <v>18</v>
      </c>
      <c r="B61" t="s">
        <v>12</v>
      </c>
      <c r="C61" s="1">
        <v>45973</v>
      </c>
      <c r="D61" s="2">
        <v>0.375</v>
      </c>
      <c r="E61" s="2">
        <v>0.41666666666666669</v>
      </c>
      <c r="F61">
        <v>40</v>
      </c>
      <c r="G61" s="2">
        <f t="shared" si="0"/>
        <v>4.1666666666666685E-2</v>
      </c>
      <c r="H61">
        <f t="shared" si="1"/>
        <v>1</v>
      </c>
      <c r="I61">
        <f t="shared" si="2"/>
        <v>0</v>
      </c>
      <c r="J61">
        <f t="shared" si="3"/>
        <v>1</v>
      </c>
      <c r="K61">
        <f t="shared" si="4"/>
        <v>40</v>
      </c>
    </row>
    <row r="62" spans="1:11" x14ac:dyDescent="0.25">
      <c r="A62" t="s">
        <v>16</v>
      </c>
      <c r="B62" t="s">
        <v>7</v>
      </c>
      <c r="C62" s="1">
        <v>45973</v>
      </c>
      <c r="D62" s="2">
        <v>0.45833333333333331</v>
      </c>
      <c r="E62" s="2">
        <v>0.52083333333333337</v>
      </c>
      <c r="F62">
        <v>60</v>
      </c>
      <c r="G62" s="2">
        <f t="shared" si="0"/>
        <v>6.2500000000000056E-2</v>
      </c>
      <c r="H62">
        <f t="shared" si="1"/>
        <v>1</v>
      </c>
      <c r="I62">
        <f t="shared" si="2"/>
        <v>30</v>
      </c>
      <c r="J62">
        <f t="shared" si="3"/>
        <v>1.5</v>
      </c>
      <c r="K62">
        <f t="shared" si="4"/>
        <v>90</v>
      </c>
    </row>
    <row r="63" spans="1:11" x14ac:dyDescent="0.25">
      <c r="A63" t="s">
        <v>6</v>
      </c>
      <c r="B63" t="s">
        <v>7</v>
      </c>
      <c r="C63" s="1">
        <v>45973</v>
      </c>
      <c r="D63" s="2">
        <v>0.53125</v>
      </c>
      <c r="E63" s="2">
        <v>0.57291666666666663</v>
      </c>
      <c r="F63">
        <v>60</v>
      </c>
      <c r="G63" s="2">
        <f t="shared" si="0"/>
        <v>4.166666666666663E-2</v>
      </c>
      <c r="H63">
        <f t="shared" si="1"/>
        <v>1</v>
      </c>
      <c r="I63">
        <f t="shared" si="2"/>
        <v>0</v>
      </c>
      <c r="J63">
        <f t="shared" si="3"/>
        <v>1</v>
      </c>
      <c r="K63">
        <f t="shared" si="4"/>
        <v>60</v>
      </c>
    </row>
    <row r="64" spans="1:11" x14ac:dyDescent="0.25">
      <c r="A64" t="s">
        <v>13</v>
      </c>
      <c r="B64" t="s">
        <v>7</v>
      </c>
      <c r="C64" s="1">
        <v>45973</v>
      </c>
      <c r="D64" s="2">
        <v>0.57291666666666663</v>
      </c>
      <c r="E64" s="2">
        <v>0.625</v>
      </c>
      <c r="F64">
        <v>60</v>
      </c>
      <c r="G64" s="2">
        <f t="shared" si="0"/>
        <v>5.208333333333337E-2</v>
      </c>
      <c r="H64">
        <f t="shared" si="1"/>
        <v>1</v>
      </c>
      <c r="I64">
        <f t="shared" si="2"/>
        <v>15</v>
      </c>
      <c r="J64">
        <f t="shared" si="3"/>
        <v>1.25</v>
      </c>
      <c r="K64">
        <f t="shared" si="4"/>
        <v>75</v>
      </c>
    </row>
    <row r="65" spans="1:11" x14ac:dyDescent="0.25">
      <c r="A65" t="s">
        <v>14</v>
      </c>
      <c r="B65" t="s">
        <v>7</v>
      </c>
      <c r="C65" s="1">
        <v>45973</v>
      </c>
      <c r="D65" s="2">
        <v>0.65625</v>
      </c>
      <c r="E65" s="2">
        <v>0.71875</v>
      </c>
      <c r="F65">
        <v>60</v>
      </c>
      <c r="G65" s="2">
        <f t="shared" si="0"/>
        <v>6.25E-2</v>
      </c>
      <c r="H65">
        <f t="shared" si="1"/>
        <v>1</v>
      </c>
      <c r="I65">
        <f t="shared" si="2"/>
        <v>30</v>
      </c>
      <c r="J65">
        <f t="shared" si="3"/>
        <v>1.5</v>
      </c>
      <c r="K65">
        <f t="shared" si="4"/>
        <v>90</v>
      </c>
    </row>
    <row r="66" spans="1:11" x14ac:dyDescent="0.25">
      <c r="A66" t="s">
        <v>18</v>
      </c>
      <c r="B66" t="s">
        <v>12</v>
      </c>
      <c r="C66" s="1">
        <v>45974</v>
      </c>
      <c r="D66" s="2">
        <v>0.375</v>
      </c>
      <c r="E66" s="2">
        <v>0.45833333333333331</v>
      </c>
      <c r="F66">
        <v>40</v>
      </c>
      <c r="G66" s="2">
        <f t="shared" si="0"/>
        <v>8.3333333333333315E-2</v>
      </c>
      <c r="H66">
        <f t="shared" si="1"/>
        <v>2</v>
      </c>
      <c r="I66">
        <f t="shared" si="2"/>
        <v>0</v>
      </c>
      <c r="J66">
        <f t="shared" si="3"/>
        <v>2</v>
      </c>
      <c r="K66">
        <f t="shared" si="4"/>
        <v>80</v>
      </c>
    </row>
    <row r="67" spans="1:11" x14ac:dyDescent="0.25">
      <c r="A67" t="s">
        <v>18</v>
      </c>
      <c r="B67" t="s">
        <v>12</v>
      </c>
      <c r="C67" s="1">
        <v>45974</v>
      </c>
      <c r="D67" s="2">
        <v>0.46875</v>
      </c>
      <c r="E67" s="2">
        <v>0.53125</v>
      </c>
      <c r="F67">
        <v>40</v>
      </c>
      <c r="G67" s="2">
        <f t="shared" ref="G67:G130" si="5">E67-D67</f>
        <v>6.25E-2</v>
      </c>
      <c r="H67">
        <f t="shared" ref="H67:H130" si="6">HOUR(G67)</f>
        <v>1</v>
      </c>
      <c r="I67">
        <f t="shared" ref="I67:I130" si="7">MINUTE(G67)</f>
        <v>30</v>
      </c>
      <c r="J67">
        <f t="shared" ref="J67:J130" si="8">H67+I67/60</f>
        <v>1.5</v>
      </c>
      <c r="K67">
        <f t="shared" ref="K67:K130" si="9">J67*F67</f>
        <v>60</v>
      </c>
    </row>
    <row r="68" spans="1:11" x14ac:dyDescent="0.25">
      <c r="A68" t="s">
        <v>13</v>
      </c>
      <c r="B68" t="s">
        <v>9</v>
      </c>
      <c r="C68" s="1">
        <v>45974</v>
      </c>
      <c r="D68" s="2">
        <v>0.5625</v>
      </c>
      <c r="E68" s="2">
        <v>0.63541666666666663</v>
      </c>
      <c r="F68">
        <v>50</v>
      </c>
      <c r="G68" s="2">
        <f t="shared" si="5"/>
        <v>7.291666666666663E-2</v>
      </c>
      <c r="H68">
        <f t="shared" si="6"/>
        <v>1</v>
      </c>
      <c r="I68">
        <f t="shared" si="7"/>
        <v>45</v>
      </c>
      <c r="J68">
        <f t="shared" si="8"/>
        <v>1.75</v>
      </c>
      <c r="K68">
        <f t="shared" si="9"/>
        <v>87.5</v>
      </c>
    </row>
    <row r="69" spans="1:11" x14ac:dyDescent="0.25">
      <c r="A69" t="s">
        <v>20</v>
      </c>
      <c r="B69" t="s">
        <v>12</v>
      </c>
      <c r="C69" s="1">
        <v>45974</v>
      </c>
      <c r="D69" s="2">
        <v>0.66666666666666663</v>
      </c>
      <c r="E69" s="2">
        <v>0.75</v>
      </c>
      <c r="F69">
        <v>40</v>
      </c>
      <c r="G69" s="2">
        <f t="shared" si="5"/>
        <v>8.333333333333337E-2</v>
      </c>
      <c r="H69">
        <f t="shared" si="6"/>
        <v>2</v>
      </c>
      <c r="I69">
        <f t="shared" si="7"/>
        <v>0</v>
      </c>
      <c r="J69">
        <f t="shared" si="8"/>
        <v>2</v>
      </c>
      <c r="K69">
        <f t="shared" si="9"/>
        <v>80</v>
      </c>
    </row>
    <row r="70" spans="1:11" x14ac:dyDescent="0.25">
      <c r="A70" t="s">
        <v>16</v>
      </c>
      <c r="B70" t="s">
        <v>12</v>
      </c>
      <c r="C70" s="1">
        <v>45975</v>
      </c>
      <c r="D70" s="2">
        <v>0.375</v>
      </c>
      <c r="E70" s="2">
        <v>0.42708333333333331</v>
      </c>
      <c r="F70">
        <v>40</v>
      </c>
      <c r="G70" s="2">
        <f t="shared" si="5"/>
        <v>5.2083333333333315E-2</v>
      </c>
      <c r="H70">
        <f t="shared" si="6"/>
        <v>1</v>
      </c>
      <c r="I70">
        <f t="shared" si="7"/>
        <v>15</v>
      </c>
      <c r="J70">
        <f t="shared" si="8"/>
        <v>1.25</v>
      </c>
      <c r="K70">
        <f t="shared" si="9"/>
        <v>50</v>
      </c>
    </row>
    <row r="71" spans="1:11" x14ac:dyDescent="0.25">
      <c r="A71" t="s">
        <v>8</v>
      </c>
      <c r="B71" t="s">
        <v>9</v>
      </c>
      <c r="C71" s="1">
        <v>45975</v>
      </c>
      <c r="D71" s="2">
        <v>0.4375</v>
      </c>
      <c r="E71" s="2">
        <v>0.48958333333333331</v>
      </c>
      <c r="F71">
        <v>50</v>
      </c>
      <c r="G71" s="2">
        <f t="shared" si="5"/>
        <v>5.2083333333333315E-2</v>
      </c>
      <c r="H71">
        <f t="shared" si="6"/>
        <v>1</v>
      </c>
      <c r="I71">
        <f t="shared" si="7"/>
        <v>15</v>
      </c>
      <c r="J71">
        <f t="shared" si="8"/>
        <v>1.25</v>
      </c>
      <c r="K71">
        <f t="shared" si="9"/>
        <v>62.5</v>
      </c>
    </row>
    <row r="72" spans="1:11" x14ac:dyDescent="0.25">
      <c r="A72" t="s">
        <v>11</v>
      </c>
      <c r="B72" t="s">
        <v>12</v>
      </c>
      <c r="C72" s="1">
        <v>45975</v>
      </c>
      <c r="D72" s="2">
        <v>0.51041666666666663</v>
      </c>
      <c r="E72" s="2">
        <v>0.59375</v>
      </c>
      <c r="F72">
        <v>40</v>
      </c>
      <c r="G72" s="2">
        <f t="shared" si="5"/>
        <v>8.333333333333337E-2</v>
      </c>
      <c r="H72">
        <f t="shared" si="6"/>
        <v>2</v>
      </c>
      <c r="I72">
        <f t="shared" si="7"/>
        <v>0</v>
      </c>
      <c r="J72">
        <f t="shared" si="8"/>
        <v>2</v>
      </c>
      <c r="K72">
        <f t="shared" si="9"/>
        <v>80</v>
      </c>
    </row>
    <row r="73" spans="1:11" x14ac:dyDescent="0.25">
      <c r="A73" t="s">
        <v>11</v>
      </c>
      <c r="B73" t="s">
        <v>12</v>
      </c>
      <c r="C73" s="1">
        <v>45978</v>
      </c>
      <c r="D73" s="2">
        <v>0.375</v>
      </c>
      <c r="E73" s="2">
        <v>0.45833333333333331</v>
      </c>
      <c r="F73">
        <v>40</v>
      </c>
      <c r="G73" s="2">
        <f t="shared" si="5"/>
        <v>8.3333333333333315E-2</v>
      </c>
      <c r="H73">
        <f t="shared" si="6"/>
        <v>2</v>
      </c>
      <c r="I73">
        <f t="shared" si="7"/>
        <v>0</v>
      </c>
      <c r="J73">
        <f t="shared" si="8"/>
        <v>2</v>
      </c>
      <c r="K73">
        <f t="shared" si="9"/>
        <v>80</v>
      </c>
    </row>
    <row r="74" spans="1:11" x14ac:dyDescent="0.25">
      <c r="A74" t="s">
        <v>6</v>
      </c>
      <c r="B74" t="s">
        <v>7</v>
      </c>
      <c r="C74" s="1">
        <v>45978</v>
      </c>
      <c r="D74" s="2">
        <v>0.47916666666666669</v>
      </c>
      <c r="E74" s="2">
        <v>0.55208333333333337</v>
      </c>
      <c r="F74">
        <v>60</v>
      </c>
      <c r="G74" s="2">
        <f t="shared" si="5"/>
        <v>7.2916666666666685E-2</v>
      </c>
      <c r="H74">
        <f t="shared" si="6"/>
        <v>1</v>
      </c>
      <c r="I74">
        <f t="shared" si="7"/>
        <v>45</v>
      </c>
      <c r="J74">
        <f t="shared" si="8"/>
        <v>1.75</v>
      </c>
      <c r="K74">
        <f t="shared" si="9"/>
        <v>105</v>
      </c>
    </row>
    <row r="75" spans="1:11" x14ac:dyDescent="0.25">
      <c r="A75" t="s">
        <v>6</v>
      </c>
      <c r="B75" t="s">
        <v>7</v>
      </c>
      <c r="C75" s="1">
        <v>45978</v>
      </c>
      <c r="D75" s="2">
        <v>0.5625</v>
      </c>
      <c r="E75" s="2">
        <v>0.625</v>
      </c>
      <c r="F75">
        <v>60</v>
      </c>
      <c r="G75" s="2">
        <f t="shared" si="5"/>
        <v>6.25E-2</v>
      </c>
      <c r="H75">
        <f t="shared" si="6"/>
        <v>1</v>
      </c>
      <c r="I75">
        <f t="shared" si="7"/>
        <v>30</v>
      </c>
      <c r="J75">
        <f t="shared" si="8"/>
        <v>1.5</v>
      </c>
      <c r="K75">
        <f t="shared" si="9"/>
        <v>90</v>
      </c>
    </row>
    <row r="76" spans="1:11" x14ac:dyDescent="0.25">
      <c r="A76" t="s">
        <v>19</v>
      </c>
      <c r="B76" t="s">
        <v>9</v>
      </c>
      <c r="C76" s="1">
        <v>45978</v>
      </c>
      <c r="D76" s="2">
        <v>0.67708333333333337</v>
      </c>
      <c r="E76" s="2">
        <v>0.76041666666666663</v>
      </c>
      <c r="F76">
        <v>50</v>
      </c>
      <c r="G76" s="2">
        <f t="shared" si="5"/>
        <v>8.3333333333333259E-2</v>
      </c>
      <c r="H76">
        <f t="shared" si="6"/>
        <v>2</v>
      </c>
      <c r="I76">
        <f t="shared" si="7"/>
        <v>0</v>
      </c>
      <c r="J76">
        <f t="shared" si="8"/>
        <v>2</v>
      </c>
      <c r="K76">
        <f t="shared" si="9"/>
        <v>100</v>
      </c>
    </row>
    <row r="77" spans="1:11" x14ac:dyDescent="0.25">
      <c r="A77" t="s">
        <v>10</v>
      </c>
      <c r="B77" t="s">
        <v>7</v>
      </c>
      <c r="C77" s="1">
        <v>45979</v>
      </c>
      <c r="D77" s="2">
        <v>0.375</v>
      </c>
      <c r="E77" s="2">
        <v>0.41666666666666669</v>
      </c>
      <c r="F77">
        <v>60</v>
      </c>
      <c r="G77" s="2">
        <f t="shared" si="5"/>
        <v>4.1666666666666685E-2</v>
      </c>
      <c r="H77">
        <f t="shared" si="6"/>
        <v>1</v>
      </c>
      <c r="I77">
        <f t="shared" si="7"/>
        <v>0</v>
      </c>
      <c r="J77">
        <f t="shared" si="8"/>
        <v>1</v>
      </c>
      <c r="K77">
        <f t="shared" si="9"/>
        <v>60</v>
      </c>
    </row>
    <row r="78" spans="1:11" x14ac:dyDescent="0.25">
      <c r="A78" t="s">
        <v>18</v>
      </c>
      <c r="B78" t="s">
        <v>12</v>
      </c>
      <c r="C78" s="1">
        <v>45979</v>
      </c>
      <c r="D78" s="2">
        <v>0.4375</v>
      </c>
      <c r="E78" s="2">
        <v>0.48958333333333331</v>
      </c>
      <c r="F78">
        <v>40</v>
      </c>
      <c r="G78" s="2">
        <f t="shared" si="5"/>
        <v>5.2083333333333315E-2</v>
      </c>
      <c r="H78">
        <f t="shared" si="6"/>
        <v>1</v>
      </c>
      <c r="I78">
        <f t="shared" si="7"/>
        <v>15</v>
      </c>
      <c r="J78">
        <f t="shared" si="8"/>
        <v>1.25</v>
      </c>
      <c r="K78">
        <f t="shared" si="9"/>
        <v>50</v>
      </c>
    </row>
    <row r="79" spans="1:11" x14ac:dyDescent="0.25">
      <c r="A79" t="s">
        <v>17</v>
      </c>
      <c r="B79" t="s">
        <v>9</v>
      </c>
      <c r="C79" s="1">
        <v>45980</v>
      </c>
      <c r="D79" s="2">
        <v>0.375</v>
      </c>
      <c r="E79" s="2">
        <v>0.44791666666666669</v>
      </c>
      <c r="F79">
        <v>50</v>
      </c>
      <c r="G79" s="2">
        <f t="shared" si="5"/>
        <v>7.2916666666666685E-2</v>
      </c>
      <c r="H79">
        <f t="shared" si="6"/>
        <v>1</v>
      </c>
      <c r="I79">
        <f t="shared" si="7"/>
        <v>45</v>
      </c>
      <c r="J79">
        <f t="shared" si="8"/>
        <v>1.75</v>
      </c>
      <c r="K79">
        <f t="shared" si="9"/>
        <v>87.5</v>
      </c>
    </row>
    <row r="80" spans="1:11" x14ac:dyDescent="0.25">
      <c r="A80" t="s">
        <v>21</v>
      </c>
      <c r="B80" t="s">
        <v>7</v>
      </c>
      <c r="C80" s="1">
        <v>45980</v>
      </c>
      <c r="D80" s="2">
        <v>0.46875</v>
      </c>
      <c r="E80" s="2">
        <v>0.51041666666666663</v>
      </c>
      <c r="F80">
        <v>60</v>
      </c>
      <c r="G80" s="2">
        <f t="shared" si="5"/>
        <v>4.166666666666663E-2</v>
      </c>
      <c r="H80">
        <f t="shared" si="6"/>
        <v>1</v>
      </c>
      <c r="I80">
        <f t="shared" si="7"/>
        <v>0</v>
      </c>
      <c r="J80">
        <f t="shared" si="8"/>
        <v>1</v>
      </c>
      <c r="K80">
        <f t="shared" si="9"/>
        <v>60</v>
      </c>
    </row>
    <row r="81" spans="1:11" x14ac:dyDescent="0.25">
      <c r="A81" t="s">
        <v>18</v>
      </c>
      <c r="B81" t="s">
        <v>12</v>
      </c>
      <c r="C81" s="1">
        <v>45980</v>
      </c>
      <c r="D81" s="2">
        <v>0.54166666666666663</v>
      </c>
      <c r="E81" s="2">
        <v>0.61458333333333337</v>
      </c>
      <c r="F81">
        <v>40</v>
      </c>
      <c r="G81" s="2">
        <f t="shared" si="5"/>
        <v>7.2916666666666741E-2</v>
      </c>
      <c r="H81">
        <f t="shared" si="6"/>
        <v>1</v>
      </c>
      <c r="I81">
        <f t="shared" si="7"/>
        <v>45</v>
      </c>
      <c r="J81">
        <f t="shared" si="8"/>
        <v>1.75</v>
      </c>
      <c r="K81">
        <f t="shared" si="9"/>
        <v>70</v>
      </c>
    </row>
    <row r="82" spans="1:11" x14ac:dyDescent="0.25">
      <c r="A82" t="s">
        <v>17</v>
      </c>
      <c r="B82" t="s">
        <v>9</v>
      </c>
      <c r="C82" s="1">
        <v>45980</v>
      </c>
      <c r="D82" s="2">
        <v>0.65625</v>
      </c>
      <c r="E82" s="2">
        <v>0.71875</v>
      </c>
      <c r="F82">
        <v>50</v>
      </c>
      <c r="G82" s="2">
        <f t="shared" si="5"/>
        <v>6.25E-2</v>
      </c>
      <c r="H82">
        <f t="shared" si="6"/>
        <v>1</v>
      </c>
      <c r="I82">
        <f t="shared" si="7"/>
        <v>30</v>
      </c>
      <c r="J82">
        <f t="shared" si="8"/>
        <v>1.5</v>
      </c>
      <c r="K82">
        <f t="shared" si="9"/>
        <v>75</v>
      </c>
    </row>
    <row r="83" spans="1:11" x14ac:dyDescent="0.25">
      <c r="A83" t="s">
        <v>8</v>
      </c>
      <c r="B83" t="s">
        <v>9</v>
      </c>
      <c r="C83" s="1">
        <v>45981</v>
      </c>
      <c r="D83" s="2">
        <v>0.375</v>
      </c>
      <c r="E83" s="2">
        <v>0.41666666666666669</v>
      </c>
      <c r="F83">
        <v>50</v>
      </c>
      <c r="G83" s="2">
        <f t="shared" si="5"/>
        <v>4.1666666666666685E-2</v>
      </c>
      <c r="H83">
        <f t="shared" si="6"/>
        <v>1</v>
      </c>
      <c r="I83">
        <f t="shared" si="7"/>
        <v>0</v>
      </c>
      <c r="J83">
        <f t="shared" si="8"/>
        <v>1</v>
      </c>
      <c r="K83">
        <f t="shared" si="9"/>
        <v>50</v>
      </c>
    </row>
    <row r="84" spans="1:11" x14ac:dyDescent="0.25">
      <c r="A84" t="s">
        <v>11</v>
      </c>
      <c r="B84" t="s">
        <v>12</v>
      </c>
      <c r="C84" s="1">
        <v>45981</v>
      </c>
      <c r="D84" s="2">
        <v>0.41666666666666669</v>
      </c>
      <c r="E84" s="2">
        <v>0.5</v>
      </c>
      <c r="F84">
        <v>40</v>
      </c>
      <c r="G84" s="2">
        <f t="shared" si="5"/>
        <v>8.3333333333333315E-2</v>
      </c>
      <c r="H84">
        <f t="shared" si="6"/>
        <v>2</v>
      </c>
      <c r="I84">
        <f t="shared" si="7"/>
        <v>0</v>
      </c>
      <c r="J84">
        <f t="shared" si="8"/>
        <v>2</v>
      </c>
      <c r="K84">
        <f t="shared" si="9"/>
        <v>80</v>
      </c>
    </row>
    <row r="85" spans="1:11" x14ac:dyDescent="0.25">
      <c r="A85" t="s">
        <v>15</v>
      </c>
      <c r="B85" t="s">
        <v>12</v>
      </c>
      <c r="C85" s="1">
        <v>45981</v>
      </c>
      <c r="D85" s="2">
        <v>0.53125</v>
      </c>
      <c r="E85" s="2">
        <v>0.57291666666666663</v>
      </c>
      <c r="F85">
        <v>40</v>
      </c>
      <c r="G85" s="2">
        <f t="shared" si="5"/>
        <v>4.166666666666663E-2</v>
      </c>
      <c r="H85">
        <f t="shared" si="6"/>
        <v>1</v>
      </c>
      <c r="I85">
        <f t="shared" si="7"/>
        <v>0</v>
      </c>
      <c r="J85">
        <f t="shared" si="8"/>
        <v>1</v>
      </c>
      <c r="K85">
        <f t="shared" si="9"/>
        <v>40</v>
      </c>
    </row>
    <row r="86" spans="1:11" x14ac:dyDescent="0.25">
      <c r="A86" t="s">
        <v>8</v>
      </c>
      <c r="B86" t="s">
        <v>9</v>
      </c>
      <c r="C86" s="1">
        <v>45981</v>
      </c>
      <c r="D86" s="2">
        <v>0.59375</v>
      </c>
      <c r="E86" s="2">
        <v>0.63541666666666663</v>
      </c>
      <c r="F86">
        <v>50</v>
      </c>
      <c r="G86" s="2">
        <f t="shared" si="5"/>
        <v>4.166666666666663E-2</v>
      </c>
      <c r="H86">
        <f t="shared" si="6"/>
        <v>1</v>
      </c>
      <c r="I86">
        <f t="shared" si="7"/>
        <v>0</v>
      </c>
      <c r="J86">
        <f t="shared" si="8"/>
        <v>1</v>
      </c>
      <c r="K86">
        <f t="shared" si="9"/>
        <v>50</v>
      </c>
    </row>
    <row r="87" spans="1:11" x14ac:dyDescent="0.25">
      <c r="A87" t="s">
        <v>19</v>
      </c>
      <c r="B87" t="s">
        <v>9</v>
      </c>
      <c r="C87" s="1">
        <v>45981</v>
      </c>
      <c r="D87" s="2">
        <v>0.63541666666666663</v>
      </c>
      <c r="E87" s="2">
        <v>0.67708333333333337</v>
      </c>
      <c r="F87">
        <v>50</v>
      </c>
      <c r="G87" s="2">
        <f t="shared" si="5"/>
        <v>4.1666666666666741E-2</v>
      </c>
      <c r="H87">
        <f t="shared" si="6"/>
        <v>1</v>
      </c>
      <c r="I87">
        <f t="shared" si="7"/>
        <v>0</v>
      </c>
      <c r="J87">
        <f t="shared" si="8"/>
        <v>1</v>
      </c>
      <c r="K87">
        <f t="shared" si="9"/>
        <v>50</v>
      </c>
    </row>
    <row r="88" spans="1:11" x14ac:dyDescent="0.25">
      <c r="A88" t="s">
        <v>11</v>
      </c>
      <c r="B88" t="s">
        <v>12</v>
      </c>
      <c r="C88" s="1">
        <v>45985</v>
      </c>
      <c r="D88" s="2">
        <v>0.375</v>
      </c>
      <c r="E88" s="2">
        <v>0.4375</v>
      </c>
      <c r="F88">
        <v>40</v>
      </c>
      <c r="G88" s="2">
        <f t="shared" si="5"/>
        <v>6.25E-2</v>
      </c>
      <c r="H88">
        <f t="shared" si="6"/>
        <v>1</v>
      </c>
      <c r="I88">
        <f t="shared" si="7"/>
        <v>30</v>
      </c>
      <c r="J88">
        <f t="shared" si="8"/>
        <v>1.5</v>
      </c>
      <c r="K88">
        <f t="shared" si="9"/>
        <v>60</v>
      </c>
    </row>
    <row r="89" spans="1:11" x14ac:dyDescent="0.25">
      <c r="A89" t="s">
        <v>15</v>
      </c>
      <c r="B89" t="s">
        <v>12</v>
      </c>
      <c r="C89" s="1">
        <v>45985</v>
      </c>
      <c r="D89" s="2">
        <v>0.44791666666666669</v>
      </c>
      <c r="E89" s="2">
        <v>0.5</v>
      </c>
      <c r="F89">
        <v>40</v>
      </c>
      <c r="G89" s="2">
        <f t="shared" si="5"/>
        <v>5.2083333333333315E-2</v>
      </c>
      <c r="H89">
        <f t="shared" si="6"/>
        <v>1</v>
      </c>
      <c r="I89">
        <f t="shared" si="7"/>
        <v>15</v>
      </c>
      <c r="J89">
        <f t="shared" si="8"/>
        <v>1.25</v>
      </c>
      <c r="K89">
        <f t="shared" si="9"/>
        <v>50</v>
      </c>
    </row>
    <row r="90" spans="1:11" x14ac:dyDescent="0.25">
      <c r="A90" t="s">
        <v>18</v>
      </c>
      <c r="B90" t="s">
        <v>12</v>
      </c>
      <c r="C90" s="1">
        <v>45985</v>
      </c>
      <c r="D90" s="2">
        <v>0.52083333333333337</v>
      </c>
      <c r="E90" s="2">
        <v>0.5625</v>
      </c>
      <c r="F90">
        <v>40</v>
      </c>
      <c r="G90" s="2">
        <f t="shared" si="5"/>
        <v>4.166666666666663E-2</v>
      </c>
      <c r="H90">
        <f t="shared" si="6"/>
        <v>1</v>
      </c>
      <c r="I90">
        <f t="shared" si="7"/>
        <v>0</v>
      </c>
      <c r="J90">
        <f t="shared" si="8"/>
        <v>1</v>
      </c>
      <c r="K90">
        <f t="shared" si="9"/>
        <v>40</v>
      </c>
    </row>
    <row r="91" spans="1:11" x14ac:dyDescent="0.25">
      <c r="A91" t="s">
        <v>14</v>
      </c>
      <c r="B91" t="s">
        <v>7</v>
      </c>
      <c r="C91" s="1">
        <v>45985</v>
      </c>
      <c r="D91" s="2">
        <v>0.60416666666666663</v>
      </c>
      <c r="E91" s="2">
        <v>0.66666666666666663</v>
      </c>
      <c r="F91">
        <v>60</v>
      </c>
      <c r="G91" s="2">
        <f t="shared" si="5"/>
        <v>6.25E-2</v>
      </c>
      <c r="H91">
        <f t="shared" si="6"/>
        <v>1</v>
      </c>
      <c r="I91">
        <f t="shared" si="7"/>
        <v>30</v>
      </c>
      <c r="J91">
        <f t="shared" si="8"/>
        <v>1.5</v>
      </c>
      <c r="K91">
        <f t="shared" si="9"/>
        <v>90</v>
      </c>
    </row>
    <row r="92" spans="1:11" x14ac:dyDescent="0.25">
      <c r="A92" t="s">
        <v>15</v>
      </c>
      <c r="B92" t="s">
        <v>7</v>
      </c>
      <c r="C92" s="1">
        <v>45985</v>
      </c>
      <c r="D92" s="2">
        <v>0.6875</v>
      </c>
      <c r="E92" s="2">
        <v>0.75</v>
      </c>
      <c r="F92">
        <v>60</v>
      </c>
      <c r="G92" s="2">
        <f t="shared" si="5"/>
        <v>6.25E-2</v>
      </c>
      <c r="H92">
        <f t="shared" si="6"/>
        <v>1</v>
      </c>
      <c r="I92">
        <f t="shared" si="7"/>
        <v>30</v>
      </c>
      <c r="J92">
        <f t="shared" si="8"/>
        <v>1.5</v>
      </c>
      <c r="K92">
        <f t="shared" si="9"/>
        <v>90</v>
      </c>
    </row>
    <row r="93" spans="1:11" x14ac:dyDescent="0.25">
      <c r="A93" t="s">
        <v>13</v>
      </c>
      <c r="B93" t="s">
        <v>7</v>
      </c>
      <c r="C93" s="1">
        <v>45986</v>
      </c>
      <c r="D93" s="2">
        <v>0.375</v>
      </c>
      <c r="E93" s="2">
        <v>0.42708333333333331</v>
      </c>
      <c r="F93">
        <v>60</v>
      </c>
      <c r="G93" s="2">
        <f t="shared" si="5"/>
        <v>5.2083333333333315E-2</v>
      </c>
      <c r="H93">
        <f t="shared" si="6"/>
        <v>1</v>
      </c>
      <c r="I93">
        <f t="shared" si="7"/>
        <v>15</v>
      </c>
      <c r="J93">
        <f t="shared" si="8"/>
        <v>1.25</v>
      </c>
      <c r="K93">
        <f t="shared" si="9"/>
        <v>75</v>
      </c>
    </row>
    <row r="94" spans="1:11" x14ac:dyDescent="0.25">
      <c r="A94" t="s">
        <v>13</v>
      </c>
      <c r="B94" t="s">
        <v>7</v>
      </c>
      <c r="C94" s="1">
        <v>45987</v>
      </c>
      <c r="D94" s="2">
        <v>0.375</v>
      </c>
      <c r="E94" s="2">
        <v>0.41666666666666669</v>
      </c>
      <c r="F94">
        <v>60</v>
      </c>
      <c r="G94" s="2">
        <f t="shared" si="5"/>
        <v>4.1666666666666685E-2</v>
      </c>
      <c r="H94">
        <f t="shared" si="6"/>
        <v>1</v>
      </c>
      <c r="I94">
        <f t="shared" si="7"/>
        <v>0</v>
      </c>
      <c r="J94">
        <f t="shared" si="8"/>
        <v>1</v>
      </c>
      <c r="K94">
        <f t="shared" si="9"/>
        <v>60</v>
      </c>
    </row>
    <row r="95" spans="1:11" x14ac:dyDescent="0.25">
      <c r="A95" t="s">
        <v>19</v>
      </c>
      <c r="B95" t="s">
        <v>12</v>
      </c>
      <c r="C95" s="1">
        <v>45987</v>
      </c>
      <c r="D95" s="2">
        <v>0.45833333333333331</v>
      </c>
      <c r="E95" s="2">
        <v>0.53125</v>
      </c>
      <c r="F95">
        <v>40</v>
      </c>
      <c r="G95" s="2">
        <f t="shared" si="5"/>
        <v>7.2916666666666685E-2</v>
      </c>
      <c r="H95">
        <f t="shared" si="6"/>
        <v>1</v>
      </c>
      <c r="I95">
        <f t="shared" si="7"/>
        <v>45</v>
      </c>
      <c r="J95">
        <f t="shared" si="8"/>
        <v>1.75</v>
      </c>
      <c r="K95">
        <f t="shared" si="9"/>
        <v>70</v>
      </c>
    </row>
    <row r="96" spans="1:11" x14ac:dyDescent="0.25">
      <c r="A96" t="s">
        <v>18</v>
      </c>
      <c r="B96" t="s">
        <v>12</v>
      </c>
      <c r="C96" s="1">
        <v>45987</v>
      </c>
      <c r="D96" s="2">
        <v>0.57291666666666663</v>
      </c>
      <c r="E96" s="2">
        <v>0.65625</v>
      </c>
      <c r="F96">
        <v>40</v>
      </c>
      <c r="G96" s="2">
        <f t="shared" si="5"/>
        <v>8.333333333333337E-2</v>
      </c>
      <c r="H96">
        <f t="shared" si="6"/>
        <v>2</v>
      </c>
      <c r="I96">
        <f t="shared" si="7"/>
        <v>0</v>
      </c>
      <c r="J96">
        <f t="shared" si="8"/>
        <v>2</v>
      </c>
      <c r="K96">
        <f t="shared" si="9"/>
        <v>80</v>
      </c>
    </row>
    <row r="97" spans="1:11" x14ac:dyDescent="0.25">
      <c r="A97" t="s">
        <v>6</v>
      </c>
      <c r="B97" t="s">
        <v>7</v>
      </c>
      <c r="C97" s="1">
        <v>45987</v>
      </c>
      <c r="D97" s="2">
        <v>0.6875</v>
      </c>
      <c r="E97" s="2">
        <v>0.72916666666666663</v>
      </c>
      <c r="F97">
        <v>60</v>
      </c>
      <c r="G97" s="2">
        <f t="shared" si="5"/>
        <v>4.166666666666663E-2</v>
      </c>
      <c r="H97">
        <f t="shared" si="6"/>
        <v>1</v>
      </c>
      <c r="I97">
        <f t="shared" si="7"/>
        <v>0</v>
      </c>
      <c r="J97">
        <f t="shared" si="8"/>
        <v>1</v>
      </c>
      <c r="K97">
        <f t="shared" si="9"/>
        <v>60</v>
      </c>
    </row>
    <row r="98" spans="1:11" x14ac:dyDescent="0.25">
      <c r="A98" t="s">
        <v>10</v>
      </c>
      <c r="B98" t="s">
        <v>7</v>
      </c>
      <c r="C98" s="1">
        <v>45989</v>
      </c>
      <c r="D98" s="2">
        <v>0.39583333333333331</v>
      </c>
      <c r="E98" s="2">
        <v>0.45833333333333331</v>
      </c>
      <c r="F98">
        <v>60</v>
      </c>
      <c r="G98" s="2">
        <f t="shared" si="5"/>
        <v>6.25E-2</v>
      </c>
      <c r="H98">
        <f t="shared" si="6"/>
        <v>1</v>
      </c>
      <c r="I98">
        <f t="shared" si="7"/>
        <v>30</v>
      </c>
      <c r="J98">
        <f t="shared" si="8"/>
        <v>1.5</v>
      </c>
      <c r="K98">
        <f t="shared" si="9"/>
        <v>90</v>
      </c>
    </row>
    <row r="99" spans="1:11" x14ac:dyDescent="0.25">
      <c r="A99" t="s">
        <v>11</v>
      </c>
      <c r="B99" t="s">
        <v>12</v>
      </c>
      <c r="C99" s="1">
        <v>45989</v>
      </c>
      <c r="D99" s="2">
        <v>0.47916666666666669</v>
      </c>
      <c r="E99" s="2">
        <v>0.53125</v>
      </c>
      <c r="F99">
        <v>40</v>
      </c>
      <c r="G99" s="2">
        <f t="shared" si="5"/>
        <v>5.2083333333333315E-2</v>
      </c>
      <c r="H99">
        <f t="shared" si="6"/>
        <v>1</v>
      </c>
      <c r="I99">
        <f t="shared" si="7"/>
        <v>15</v>
      </c>
      <c r="J99">
        <f t="shared" si="8"/>
        <v>1.25</v>
      </c>
      <c r="K99">
        <f t="shared" si="9"/>
        <v>50</v>
      </c>
    </row>
    <row r="100" spans="1:11" x14ac:dyDescent="0.25">
      <c r="A100" t="s">
        <v>22</v>
      </c>
      <c r="B100" t="s">
        <v>9</v>
      </c>
      <c r="C100" s="1">
        <v>45993</v>
      </c>
      <c r="D100" s="2">
        <v>0.375</v>
      </c>
      <c r="E100" s="2">
        <v>0.41666666666666669</v>
      </c>
      <c r="F100">
        <v>50</v>
      </c>
      <c r="G100" s="2">
        <f t="shared" si="5"/>
        <v>4.1666666666666685E-2</v>
      </c>
      <c r="H100">
        <f t="shared" si="6"/>
        <v>1</v>
      </c>
      <c r="I100">
        <f t="shared" si="7"/>
        <v>0</v>
      </c>
      <c r="J100">
        <f t="shared" si="8"/>
        <v>1</v>
      </c>
      <c r="K100">
        <f t="shared" si="9"/>
        <v>50</v>
      </c>
    </row>
    <row r="101" spans="1:11" x14ac:dyDescent="0.25">
      <c r="A101" t="s">
        <v>15</v>
      </c>
      <c r="B101" t="s">
        <v>7</v>
      </c>
      <c r="C101" s="1">
        <v>45993</v>
      </c>
      <c r="D101" s="2">
        <v>0.4375</v>
      </c>
      <c r="E101" s="2">
        <v>0.47916666666666669</v>
      </c>
      <c r="F101">
        <v>60</v>
      </c>
      <c r="G101" s="2">
        <f t="shared" si="5"/>
        <v>4.1666666666666685E-2</v>
      </c>
      <c r="H101">
        <f t="shared" si="6"/>
        <v>1</v>
      </c>
      <c r="I101">
        <f t="shared" si="7"/>
        <v>0</v>
      </c>
      <c r="J101">
        <f t="shared" si="8"/>
        <v>1</v>
      </c>
      <c r="K101">
        <f t="shared" si="9"/>
        <v>60</v>
      </c>
    </row>
    <row r="102" spans="1:11" x14ac:dyDescent="0.25">
      <c r="A102" s="3" t="s">
        <v>6</v>
      </c>
      <c r="B102" s="3" t="s">
        <v>7</v>
      </c>
      <c r="C102" s="4">
        <v>45993</v>
      </c>
      <c r="D102" s="5">
        <v>0.47916666666666669</v>
      </c>
      <c r="E102" s="5">
        <v>0.5625</v>
      </c>
      <c r="F102" s="3">
        <v>60</v>
      </c>
      <c r="G102" s="5">
        <f t="shared" si="5"/>
        <v>8.3333333333333315E-2</v>
      </c>
      <c r="H102" s="3">
        <f t="shared" si="6"/>
        <v>2</v>
      </c>
      <c r="I102" s="3">
        <f t="shared" si="7"/>
        <v>0</v>
      </c>
      <c r="J102" s="3">
        <f t="shared" si="8"/>
        <v>2</v>
      </c>
      <c r="K102" s="3">
        <f t="shared" si="9"/>
        <v>120</v>
      </c>
    </row>
    <row r="103" spans="1:11" x14ac:dyDescent="0.25">
      <c r="A103" t="s">
        <v>17</v>
      </c>
      <c r="B103" t="s">
        <v>9</v>
      </c>
      <c r="C103" s="1">
        <v>45994</v>
      </c>
      <c r="D103" s="2">
        <v>0.375</v>
      </c>
      <c r="E103" s="2">
        <v>0.44791666666666669</v>
      </c>
      <c r="F103">
        <v>50</v>
      </c>
      <c r="G103" s="2">
        <f t="shared" si="5"/>
        <v>7.2916666666666685E-2</v>
      </c>
      <c r="H103">
        <f t="shared" si="6"/>
        <v>1</v>
      </c>
      <c r="I103">
        <f t="shared" si="7"/>
        <v>45</v>
      </c>
      <c r="J103">
        <f t="shared" si="8"/>
        <v>1.75</v>
      </c>
      <c r="K103">
        <f t="shared" si="9"/>
        <v>87.5</v>
      </c>
    </row>
    <row r="104" spans="1:11" x14ac:dyDescent="0.25">
      <c r="A104" t="s">
        <v>18</v>
      </c>
      <c r="B104" t="s">
        <v>12</v>
      </c>
      <c r="C104" s="1">
        <v>45994</v>
      </c>
      <c r="D104" s="2">
        <v>0.47916666666666669</v>
      </c>
      <c r="E104" s="2">
        <v>0.54166666666666663</v>
      </c>
      <c r="F104">
        <v>40</v>
      </c>
      <c r="G104" s="2">
        <f t="shared" si="5"/>
        <v>6.2499999999999944E-2</v>
      </c>
      <c r="H104">
        <f t="shared" si="6"/>
        <v>1</v>
      </c>
      <c r="I104">
        <f t="shared" si="7"/>
        <v>30</v>
      </c>
      <c r="J104">
        <f t="shared" si="8"/>
        <v>1.5</v>
      </c>
      <c r="K104">
        <f t="shared" si="9"/>
        <v>60</v>
      </c>
    </row>
    <row r="105" spans="1:11" x14ac:dyDescent="0.25">
      <c r="A105" t="s">
        <v>17</v>
      </c>
      <c r="B105" t="s">
        <v>9</v>
      </c>
      <c r="C105" s="1">
        <v>45994</v>
      </c>
      <c r="D105" s="2">
        <v>0.57291666666666663</v>
      </c>
      <c r="E105" s="2">
        <v>0.61458333333333337</v>
      </c>
      <c r="F105">
        <v>50</v>
      </c>
      <c r="G105" s="2">
        <f t="shared" si="5"/>
        <v>4.1666666666666741E-2</v>
      </c>
      <c r="H105">
        <f t="shared" si="6"/>
        <v>1</v>
      </c>
      <c r="I105">
        <f t="shared" si="7"/>
        <v>0</v>
      </c>
      <c r="J105">
        <f t="shared" si="8"/>
        <v>1</v>
      </c>
      <c r="K105">
        <f t="shared" si="9"/>
        <v>50</v>
      </c>
    </row>
    <row r="106" spans="1:11" x14ac:dyDescent="0.25">
      <c r="A106" t="s">
        <v>19</v>
      </c>
      <c r="B106" t="s">
        <v>9</v>
      </c>
      <c r="C106" s="1">
        <v>45994</v>
      </c>
      <c r="D106" s="2">
        <v>0.65625</v>
      </c>
      <c r="E106" s="2">
        <v>0.71875</v>
      </c>
      <c r="F106">
        <v>50</v>
      </c>
      <c r="G106" s="2">
        <f t="shared" si="5"/>
        <v>6.25E-2</v>
      </c>
      <c r="H106">
        <f t="shared" si="6"/>
        <v>1</v>
      </c>
      <c r="I106">
        <f t="shared" si="7"/>
        <v>30</v>
      </c>
      <c r="J106">
        <f t="shared" si="8"/>
        <v>1.5</v>
      </c>
      <c r="K106">
        <f t="shared" si="9"/>
        <v>75</v>
      </c>
    </row>
    <row r="107" spans="1:11" x14ac:dyDescent="0.25">
      <c r="A107" t="s">
        <v>18</v>
      </c>
      <c r="B107" t="s">
        <v>12</v>
      </c>
      <c r="C107" s="1">
        <v>45994</v>
      </c>
      <c r="D107" s="2">
        <v>0.75</v>
      </c>
      <c r="E107" s="2">
        <v>0.79166666666666663</v>
      </c>
      <c r="F107">
        <v>40</v>
      </c>
      <c r="G107" s="2">
        <f t="shared" si="5"/>
        <v>4.166666666666663E-2</v>
      </c>
      <c r="H107">
        <f t="shared" si="6"/>
        <v>1</v>
      </c>
      <c r="I107">
        <f t="shared" si="7"/>
        <v>0</v>
      </c>
      <c r="J107">
        <f t="shared" si="8"/>
        <v>1</v>
      </c>
      <c r="K107">
        <f t="shared" si="9"/>
        <v>40</v>
      </c>
    </row>
    <row r="108" spans="1:11" x14ac:dyDescent="0.25">
      <c r="A108" t="s">
        <v>14</v>
      </c>
      <c r="B108" t="s">
        <v>7</v>
      </c>
      <c r="C108" s="1">
        <v>45996</v>
      </c>
      <c r="D108" s="2">
        <v>0.375</v>
      </c>
      <c r="E108" s="2">
        <v>0.44791666666666669</v>
      </c>
      <c r="F108">
        <v>60</v>
      </c>
      <c r="G108" s="2">
        <f t="shared" si="5"/>
        <v>7.2916666666666685E-2</v>
      </c>
      <c r="H108">
        <f t="shared" si="6"/>
        <v>1</v>
      </c>
      <c r="I108">
        <f t="shared" si="7"/>
        <v>45</v>
      </c>
      <c r="J108">
        <f t="shared" si="8"/>
        <v>1.75</v>
      </c>
      <c r="K108">
        <f t="shared" si="9"/>
        <v>105</v>
      </c>
    </row>
    <row r="109" spans="1:11" x14ac:dyDescent="0.25">
      <c r="A109" t="s">
        <v>16</v>
      </c>
      <c r="B109" t="s">
        <v>12</v>
      </c>
      <c r="C109" s="1">
        <v>45996</v>
      </c>
      <c r="D109" s="2">
        <v>0.45833333333333331</v>
      </c>
      <c r="E109" s="2">
        <v>0.5</v>
      </c>
      <c r="F109">
        <v>40</v>
      </c>
      <c r="G109" s="2">
        <f t="shared" si="5"/>
        <v>4.1666666666666685E-2</v>
      </c>
      <c r="H109">
        <f t="shared" si="6"/>
        <v>1</v>
      </c>
      <c r="I109">
        <f t="shared" si="7"/>
        <v>0</v>
      </c>
      <c r="J109">
        <f t="shared" si="8"/>
        <v>1</v>
      </c>
      <c r="K109">
        <f t="shared" si="9"/>
        <v>40</v>
      </c>
    </row>
    <row r="110" spans="1:11" x14ac:dyDescent="0.25">
      <c r="A110" t="s">
        <v>10</v>
      </c>
      <c r="B110" t="s">
        <v>7</v>
      </c>
      <c r="C110" s="1">
        <v>45996</v>
      </c>
      <c r="D110" s="2">
        <v>0.53125</v>
      </c>
      <c r="E110" s="2">
        <v>0.59375</v>
      </c>
      <c r="F110">
        <v>60</v>
      </c>
      <c r="G110" s="2">
        <f t="shared" si="5"/>
        <v>6.25E-2</v>
      </c>
      <c r="H110">
        <f t="shared" si="6"/>
        <v>1</v>
      </c>
      <c r="I110">
        <f t="shared" si="7"/>
        <v>30</v>
      </c>
      <c r="J110">
        <f t="shared" si="8"/>
        <v>1.5</v>
      </c>
      <c r="K110">
        <f t="shared" si="9"/>
        <v>90</v>
      </c>
    </row>
    <row r="111" spans="1:11" x14ac:dyDescent="0.25">
      <c r="A111" t="s">
        <v>23</v>
      </c>
      <c r="B111" t="s">
        <v>7</v>
      </c>
      <c r="C111" s="1">
        <v>45999</v>
      </c>
      <c r="D111" s="2">
        <v>0.375</v>
      </c>
      <c r="E111" s="2">
        <v>0.44791666666666669</v>
      </c>
      <c r="F111">
        <v>60</v>
      </c>
      <c r="G111" s="2">
        <f t="shared" si="5"/>
        <v>7.2916666666666685E-2</v>
      </c>
      <c r="H111">
        <f t="shared" si="6"/>
        <v>1</v>
      </c>
      <c r="I111">
        <f t="shared" si="7"/>
        <v>45</v>
      </c>
      <c r="J111">
        <f t="shared" si="8"/>
        <v>1.75</v>
      </c>
      <c r="K111">
        <f t="shared" si="9"/>
        <v>105</v>
      </c>
    </row>
    <row r="112" spans="1:11" x14ac:dyDescent="0.25">
      <c r="A112" t="s">
        <v>11</v>
      </c>
      <c r="B112" t="s">
        <v>12</v>
      </c>
      <c r="C112" s="1">
        <v>45999</v>
      </c>
      <c r="D112" s="2">
        <v>0.46875</v>
      </c>
      <c r="E112" s="2">
        <v>0.54166666666666663</v>
      </c>
      <c r="F112">
        <v>40</v>
      </c>
      <c r="G112" s="2">
        <f t="shared" si="5"/>
        <v>7.291666666666663E-2</v>
      </c>
      <c r="H112">
        <f t="shared" si="6"/>
        <v>1</v>
      </c>
      <c r="I112">
        <f t="shared" si="7"/>
        <v>45</v>
      </c>
      <c r="J112">
        <f t="shared" si="8"/>
        <v>1.75</v>
      </c>
      <c r="K112">
        <f t="shared" si="9"/>
        <v>70</v>
      </c>
    </row>
    <row r="113" spans="1:11" x14ac:dyDescent="0.25">
      <c r="A113" t="s">
        <v>14</v>
      </c>
      <c r="B113" t="s">
        <v>7</v>
      </c>
      <c r="C113" s="1">
        <v>46000</v>
      </c>
      <c r="D113" s="2">
        <v>0.375</v>
      </c>
      <c r="E113" s="2">
        <v>0.42708333333333331</v>
      </c>
      <c r="F113">
        <v>60</v>
      </c>
      <c r="G113" s="2">
        <f t="shared" si="5"/>
        <v>5.2083333333333315E-2</v>
      </c>
      <c r="H113">
        <f t="shared" si="6"/>
        <v>1</v>
      </c>
      <c r="I113">
        <f t="shared" si="7"/>
        <v>15</v>
      </c>
      <c r="J113">
        <f t="shared" si="8"/>
        <v>1.25</v>
      </c>
      <c r="K113">
        <f t="shared" si="9"/>
        <v>75</v>
      </c>
    </row>
    <row r="114" spans="1:11" x14ac:dyDescent="0.25">
      <c r="A114" t="s">
        <v>19</v>
      </c>
      <c r="B114" t="s">
        <v>9</v>
      </c>
      <c r="C114" s="1">
        <v>46000</v>
      </c>
      <c r="D114" s="2">
        <v>0.4375</v>
      </c>
      <c r="E114" s="2">
        <v>0.47916666666666669</v>
      </c>
      <c r="F114">
        <v>50</v>
      </c>
      <c r="G114" s="2">
        <f t="shared" si="5"/>
        <v>4.1666666666666685E-2</v>
      </c>
      <c r="H114">
        <f t="shared" si="6"/>
        <v>1</v>
      </c>
      <c r="I114">
        <f t="shared" si="7"/>
        <v>0</v>
      </c>
      <c r="J114">
        <f t="shared" si="8"/>
        <v>1</v>
      </c>
      <c r="K114">
        <f t="shared" si="9"/>
        <v>50</v>
      </c>
    </row>
    <row r="115" spans="1:11" x14ac:dyDescent="0.25">
      <c r="A115" t="s">
        <v>18</v>
      </c>
      <c r="B115" t="s">
        <v>12</v>
      </c>
      <c r="C115" s="1">
        <v>46001</v>
      </c>
      <c r="D115" s="2">
        <v>0.375</v>
      </c>
      <c r="E115" s="2">
        <v>0.4375</v>
      </c>
      <c r="F115">
        <v>40</v>
      </c>
      <c r="G115" s="2">
        <f t="shared" si="5"/>
        <v>6.25E-2</v>
      </c>
      <c r="H115">
        <f t="shared" si="6"/>
        <v>1</v>
      </c>
      <c r="I115">
        <f t="shared" si="7"/>
        <v>30</v>
      </c>
      <c r="J115">
        <f t="shared" si="8"/>
        <v>1.5</v>
      </c>
      <c r="K115">
        <f t="shared" si="9"/>
        <v>60</v>
      </c>
    </row>
    <row r="116" spans="1:11" x14ac:dyDescent="0.25">
      <c r="A116" t="s">
        <v>24</v>
      </c>
      <c r="B116" t="s">
        <v>7</v>
      </c>
      <c r="C116" s="1">
        <v>46001</v>
      </c>
      <c r="D116" s="2">
        <v>0.4375</v>
      </c>
      <c r="E116" s="2">
        <v>0.5</v>
      </c>
      <c r="F116">
        <v>60</v>
      </c>
      <c r="G116" s="2">
        <f t="shared" si="5"/>
        <v>6.25E-2</v>
      </c>
      <c r="H116">
        <f t="shared" si="6"/>
        <v>1</v>
      </c>
      <c r="I116">
        <f t="shared" si="7"/>
        <v>30</v>
      </c>
      <c r="J116">
        <f t="shared" si="8"/>
        <v>1.5</v>
      </c>
      <c r="K116">
        <f t="shared" si="9"/>
        <v>90</v>
      </c>
    </row>
    <row r="117" spans="1:11" x14ac:dyDescent="0.25">
      <c r="A117" t="s">
        <v>13</v>
      </c>
      <c r="B117" t="s">
        <v>7</v>
      </c>
      <c r="C117" s="1">
        <v>46001</v>
      </c>
      <c r="D117" s="2">
        <v>0.54166666666666663</v>
      </c>
      <c r="E117" s="2">
        <v>0.59375</v>
      </c>
      <c r="F117">
        <v>60</v>
      </c>
      <c r="G117" s="2">
        <f t="shared" si="5"/>
        <v>5.208333333333337E-2</v>
      </c>
      <c r="H117">
        <f t="shared" si="6"/>
        <v>1</v>
      </c>
      <c r="I117">
        <f t="shared" si="7"/>
        <v>15</v>
      </c>
      <c r="J117">
        <f t="shared" si="8"/>
        <v>1.25</v>
      </c>
      <c r="K117">
        <f t="shared" si="9"/>
        <v>75</v>
      </c>
    </row>
    <row r="118" spans="1:11" x14ac:dyDescent="0.25">
      <c r="A118" t="s">
        <v>16</v>
      </c>
      <c r="B118" t="s">
        <v>7</v>
      </c>
      <c r="C118" s="1">
        <v>46001</v>
      </c>
      <c r="D118" s="2">
        <v>0.61458333333333337</v>
      </c>
      <c r="E118" s="2">
        <v>0.65625</v>
      </c>
      <c r="F118">
        <v>60</v>
      </c>
      <c r="G118" s="2">
        <f t="shared" si="5"/>
        <v>4.166666666666663E-2</v>
      </c>
      <c r="H118">
        <f t="shared" si="6"/>
        <v>1</v>
      </c>
      <c r="I118">
        <f t="shared" si="7"/>
        <v>0</v>
      </c>
      <c r="J118">
        <f t="shared" si="8"/>
        <v>1</v>
      </c>
      <c r="K118">
        <f t="shared" si="9"/>
        <v>60</v>
      </c>
    </row>
    <row r="119" spans="1:11" x14ac:dyDescent="0.25">
      <c r="A119" t="s">
        <v>11</v>
      </c>
      <c r="B119" t="s">
        <v>12</v>
      </c>
      <c r="C119" s="1">
        <v>46001</v>
      </c>
      <c r="D119" s="2">
        <v>0.67708333333333337</v>
      </c>
      <c r="E119" s="2">
        <v>0.73958333333333337</v>
      </c>
      <c r="F119">
        <v>40</v>
      </c>
      <c r="G119" s="2">
        <f t="shared" si="5"/>
        <v>6.25E-2</v>
      </c>
      <c r="H119">
        <f t="shared" si="6"/>
        <v>1</v>
      </c>
      <c r="I119">
        <f t="shared" si="7"/>
        <v>30</v>
      </c>
      <c r="J119">
        <f t="shared" si="8"/>
        <v>1.5</v>
      </c>
      <c r="K119">
        <f t="shared" si="9"/>
        <v>60</v>
      </c>
    </row>
    <row r="120" spans="1:11" x14ac:dyDescent="0.25">
      <c r="A120" t="s">
        <v>15</v>
      </c>
      <c r="B120" t="s">
        <v>12</v>
      </c>
      <c r="C120" s="1">
        <v>46002</v>
      </c>
      <c r="D120" s="2">
        <v>0.375</v>
      </c>
      <c r="E120" s="2">
        <v>0.42708333333333331</v>
      </c>
      <c r="F120">
        <v>40</v>
      </c>
      <c r="G120" s="2">
        <f t="shared" si="5"/>
        <v>5.2083333333333315E-2</v>
      </c>
      <c r="H120">
        <f t="shared" si="6"/>
        <v>1</v>
      </c>
      <c r="I120">
        <f t="shared" si="7"/>
        <v>15</v>
      </c>
      <c r="J120">
        <f t="shared" si="8"/>
        <v>1.25</v>
      </c>
      <c r="K120">
        <f t="shared" si="9"/>
        <v>50</v>
      </c>
    </row>
    <row r="121" spans="1:11" x14ac:dyDescent="0.25">
      <c r="A121" t="s">
        <v>10</v>
      </c>
      <c r="B121" t="s">
        <v>7</v>
      </c>
      <c r="C121" s="1">
        <v>46002</v>
      </c>
      <c r="D121" s="2">
        <v>0.4375</v>
      </c>
      <c r="E121" s="2">
        <v>0.48958333333333331</v>
      </c>
      <c r="F121">
        <v>60</v>
      </c>
      <c r="G121" s="2">
        <f t="shared" si="5"/>
        <v>5.2083333333333315E-2</v>
      </c>
      <c r="H121">
        <f t="shared" si="6"/>
        <v>1</v>
      </c>
      <c r="I121">
        <f t="shared" si="7"/>
        <v>15</v>
      </c>
      <c r="J121">
        <f t="shared" si="8"/>
        <v>1.25</v>
      </c>
      <c r="K121">
        <f t="shared" si="9"/>
        <v>75</v>
      </c>
    </row>
    <row r="122" spans="1:11" x14ac:dyDescent="0.25">
      <c r="A122" t="s">
        <v>11</v>
      </c>
      <c r="B122" t="s">
        <v>12</v>
      </c>
      <c r="C122" s="1">
        <v>46003</v>
      </c>
      <c r="D122" s="2">
        <v>0.375</v>
      </c>
      <c r="E122" s="2">
        <v>0.42708333333333331</v>
      </c>
      <c r="F122">
        <v>40</v>
      </c>
      <c r="G122" s="2">
        <f t="shared" si="5"/>
        <v>5.2083333333333315E-2</v>
      </c>
      <c r="H122">
        <f t="shared" si="6"/>
        <v>1</v>
      </c>
      <c r="I122">
        <f t="shared" si="7"/>
        <v>15</v>
      </c>
      <c r="J122">
        <f t="shared" si="8"/>
        <v>1.25</v>
      </c>
      <c r="K122">
        <f t="shared" si="9"/>
        <v>50</v>
      </c>
    </row>
    <row r="123" spans="1:11" x14ac:dyDescent="0.25">
      <c r="A123" t="s">
        <v>15</v>
      </c>
      <c r="B123" t="s">
        <v>7</v>
      </c>
      <c r="C123" s="1">
        <v>46003</v>
      </c>
      <c r="D123" s="2">
        <v>0.4375</v>
      </c>
      <c r="E123" s="2">
        <v>0.47916666666666669</v>
      </c>
      <c r="F123">
        <v>60</v>
      </c>
      <c r="G123" s="2">
        <f t="shared" si="5"/>
        <v>4.1666666666666685E-2</v>
      </c>
      <c r="H123">
        <f t="shared" si="6"/>
        <v>1</v>
      </c>
      <c r="I123">
        <f t="shared" si="7"/>
        <v>0</v>
      </c>
      <c r="J123">
        <f t="shared" si="8"/>
        <v>1</v>
      </c>
      <c r="K123">
        <f t="shared" si="9"/>
        <v>60</v>
      </c>
    </row>
    <row r="124" spans="1:11" x14ac:dyDescent="0.25">
      <c r="A124" t="s">
        <v>6</v>
      </c>
      <c r="B124" t="s">
        <v>7</v>
      </c>
      <c r="C124" s="1">
        <v>46003</v>
      </c>
      <c r="D124" s="2">
        <v>0.47916666666666669</v>
      </c>
      <c r="E124" s="2">
        <v>0.55208333333333337</v>
      </c>
      <c r="F124">
        <v>60</v>
      </c>
      <c r="G124" s="2">
        <f t="shared" si="5"/>
        <v>7.2916666666666685E-2</v>
      </c>
      <c r="H124">
        <f t="shared" si="6"/>
        <v>1</v>
      </c>
      <c r="I124">
        <f t="shared" si="7"/>
        <v>45</v>
      </c>
      <c r="J124">
        <f t="shared" si="8"/>
        <v>1.75</v>
      </c>
      <c r="K124">
        <f t="shared" si="9"/>
        <v>105</v>
      </c>
    </row>
    <row r="125" spans="1:11" x14ac:dyDescent="0.25">
      <c r="A125" t="s">
        <v>14</v>
      </c>
      <c r="B125" t="s">
        <v>7</v>
      </c>
      <c r="C125" s="1">
        <v>46006</v>
      </c>
      <c r="D125" s="2">
        <v>0.39583333333333331</v>
      </c>
      <c r="E125" s="2">
        <v>0.45833333333333331</v>
      </c>
      <c r="F125">
        <v>60</v>
      </c>
      <c r="G125" s="2">
        <f t="shared" si="5"/>
        <v>6.25E-2</v>
      </c>
      <c r="H125">
        <f t="shared" si="6"/>
        <v>1</v>
      </c>
      <c r="I125">
        <f t="shared" si="7"/>
        <v>30</v>
      </c>
      <c r="J125">
        <f t="shared" si="8"/>
        <v>1.5</v>
      </c>
      <c r="K125">
        <f t="shared" si="9"/>
        <v>90</v>
      </c>
    </row>
    <row r="126" spans="1:11" x14ac:dyDescent="0.25">
      <c r="A126" t="s">
        <v>14</v>
      </c>
      <c r="B126" t="s">
        <v>7</v>
      </c>
      <c r="C126" s="1">
        <v>46006</v>
      </c>
      <c r="D126" s="2">
        <v>0.46875</v>
      </c>
      <c r="E126" s="2">
        <v>0.53125</v>
      </c>
      <c r="F126">
        <v>60</v>
      </c>
      <c r="G126" s="2">
        <f t="shared" si="5"/>
        <v>6.25E-2</v>
      </c>
      <c r="H126">
        <f t="shared" si="6"/>
        <v>1</v>
      </c>
      <c r="I126">
        <f t="shared" si="7"/>
        <v>30</v>
      </c>
      <c r="J126">
        <f t="shared" si="8"/>
        <v>1.5</v>
      </c>
      <c r="K126">
        <f t="shared" si="9"/>
        <v>90</v>
      </c>
    </row>
    <row r="127" spans="1:11" x14ac:dyDescent="0.25">
      <c r="A127" t="s">
        <v>24</v>
      </c>
      <c r="B127" t="s">
        <v>7</v>
      </c>
      <c r="C127" s="1">
        <v>46007</v>
      </c>
      <c r="D127" s="2">
        <v>0.375</v>
      </c>
      <c r="E127" s="2">
        <v>0.41666666666666669</v>
      </c>
      <c r="F127">
        <v>60</v>
      </c>
      <c r="G127" s="2">
        <f t="shared" si="5"/>
        <v>4.1666666666666685E-2</v>
      </c>
      <c r="H127">
        <f t="shared" si="6"/>
        <v>1</v>
      </c>
      <c r="I127">
        <f t="shared" si="7"/>
        <v>0</v>
      </c>
      <c r="J127">
        <f t="shared" si="8"/>
        <v>1</v>
      </c>
      <c r="K127">
        <f t="shared" si="9"/>
        <v>60</v>
      </c>
    </row>
    <row r="128" spans="1:11" x14ac:dyDescent="0.25">
      <c r="A128" t="s">
        <v>6</v>
      </c>
      <c r="B128" t="s">
        <v>7</v>
      </c>
      <c r="C128" s="1">
        <v>46027</v>
      </c>
      <c r="D128" s="2">
        <v>0.375</v>
      </c>
      <c r="E128" s="2">
        <v>0.44791666666666669</v>
      </c>
      <c r="F128">
        <v>60</v>
      </c>
      <c r="G128" s="2">
        <f t="shared" si="5"/>
        <v>7.2916666666666685E-2</v>
      </c>
      <c r="H128">
        <f t="shared" si="6"/>
        <v>1</v>
      </c>
      <c r="I128">
        <f t="shared" si="7"/>
        <v>45</v>
      </c>
      <c r="J128">
        <f t="shared" si="8"/>
        <v>1.75</v>
      </c>
      <c r="K128">
        <f t="shared" si="9"/>
        <v>105</v>
      </c>
    </row>
    <row r="129" spans="1:11" x14ac:dyDescent="0.25">
      <c r="A129" t="s">
        <v>14</v>
      </c>
      <c r="B129" t="s">
        <v>7</v>
      </c>
      <c r="C129" s="1">
        <v>46027</v>
      </c>
      <c r="D129" s="2">
        <v>0.47916666666666669</v>
      </c>
      <c r="E129" s="2">
        <v>0.54166666666666663</v>
      </c>
      <c r="F129">
        <v>60</v>
      </c>
      <c r="G129" s="2">
        <f t="shared" si="5"/>
        <v>6.2499999999999944E-2</v>
      </c>
      <c r="H129">
        <f t="shared" si="6"/>
        <v>1</v>
      </c>
      <c r="I129">
        <f t="shared" si="7"/>
        <v>30</v>
      </c>
      <c r="J129">
        <f t="shared" si="8"/>
        <v>1.5</v>
      </c>
      <c r="K129">
        <f t="shared" si="9"/>
        <v>90</v>
      </c>
    </row>
    <row r="130" spans="1:11" x14ac:dyDescent="0.25">
      <c r="A130" t="s">
        <v>24</v>
      </c>
      <c r="B130" t="s">
        <v>7</v>
      </c>
      <c r="C130" s="1">
        <v>46027</v>
      </c>
      <c r="D130" s="2">
        <v>0.57291666666666663</v>
      </c>
      <c r="E130" s="2">
        <v>0.61458333333333337</v>
      </c>
      <c r="F130">
        <v>60</v>
      </c>
      <c r="G130" s="2">
        <f t="shared" si="5"/>
        <v>4.1666666666666741E-2</v>
      </c>
      <c r="H130">
        <f t="shared" si="6"/>
        <v>1</v>
      </c>
      <c r="I130">
        <f t="shared" si="7"/>
        <v>0</v>
      </c>
      <c r="J130">
        <f t="shared" si="8"/>
        <v>1</v>
      </c>
      <c r="K130">
        <f t="shared" si="9"/>
        <v>60</v>
      </c>
    </row>
    <row r="131" spans="1:11" x14ac:dyDescent="0.25">
      <c r="A131" t="s">
        <v>10</v>
      </c>
      <c r="B131" t="s">
        <v>9</v>
      </c>
      <c r="C131" s="1">
        <v>46027</v>
      </c>
      <c r="D131" s="2">
        <v>0.64583333333333337</v>
      </c>
      <c r="E131" s="2">
        <v>0.69791666666666663</v>
      </c>
      <c r="F131">
        <v>50</v>
      </c>
      <c r="G131" s="2">
        <f t="shared" ref="G131:G194" si="10">E131-D131</f>
        <v>5.2083333333333259E-2</v>
      </c>
      <c r="H131">
        <f t="shared" ref="H131:H194" si="11">HOUR(G131)</f>
        <v>1</v>
      </c>
      <c r="I131">
        <f t="shared" ref="I131:I194" si="12">MINUTE(G131)</f>
        <v>15</v>
      </c>
      <c r="J131">
        <f t="shared" ref="J131:J194" si="13">H131+I131/60</f>
        <v>1.25</v>
      </c>
      <c r="K131">
        <f t="shared" ref="K131:K194" si="14">J131*F131</f>
        <v>62.5</v>
      </c>
    </row>
    <row r="132" spans="1:11" x14ac:dyDescent="0.25">
      <c r="A132" t="s">
        <v>14</v>
      </c>
      <c r="B132" t="s">
        <v>7</v>
      </c>
      <c r="C132" s="1">
        <v>46027</v>
      </c>
      <c r="D132" s="2">
        <v>0.72916666666666663</v>
      </c>
      <c r="E132" s="2">
        <v>0.79166666666666663</v>
      </c>
      <c r="F132">
        <v>60</v>
      </c>
      <c r="G132" s="2">
        <f t="shared" si="10"/>
        <v>6.25E-2</v>
      </c>
      <c r="H132">
        <f t="shared" si="11"/>
        <v>1</v>
      </c>
      <c r="I132">
        <f t="shared" si="12"/>
        <v>30</v>
      </c>
      <c r="J132">
        <f t="shared" si="13"/>
        <v>1.5</v>
      </c>
      <c r="K132">
        <f t="shared" si="14"/>
        <v>90</v>
      </c>
    </row>
    <row r="133" spans="1:11" x14ac:dyDescent="0.25">
      <c r="A133" t="s">
        <v>15</v>
      </c>
      <c r="B133" t="s">
        <v>12</v>
      </c>
      <c r="C133" s="1">
        <v>46029</v>
      </c>
      <c r="D133" s="2">
        <v>0.375</v>
      </c>
      <c r="E133" s="2">
        <v>0.44791666666666669</v>
      </c>
      <c r="F133">
        <v>40</v>
      </c>
      <c r="G133" s="2">
        <f t="shared" si="10"/>
        <v>7.2916666666666685E-2</v>
      </c>
      <c r="H133">
        <f t="shared" si="11"/>
        <v>1</v>
      </c>
      <c r="I133">
        <f t="shared" si="12"/>
        <v>45</v>
      </c>
      <c r="J133">
        <f t="shared" si="13"/>
        <v>1.75</v>
      </c>
      <c r="K133">
        <f t="shared" si="14"/>
        <v>70</v>
      </c>
    </row>
    <row r="134" spans="1:11" x14ac:dyDescent="0.25">
      <c r="A134" t="s">
        <v>24</v>
      </c>
      <c r="B134" t="s">
        <v>7</v>
      </c>
      <c r="C134" s="1">
        <v>46029</v>
      </c>
      <c r="D134" s="2">
        <v>0.46875</v>
      </c>
      <c r="E134" s="2">
        <v>0.54166666666666663</v>
      </c>
      <c r="F134">
        <v>60</v>
      </c>
      <c r="G134" s="2">
        <f t="shared" si="10"/>
        <v>7.291666666666663E-2</v>
      </c>
      <c r="H134">
        <f t="shared" si="11"/>
        <v>1</v>
      </c>
      <c r="I134">
        <f t="shared" si="12"/>
        <v>45</v>
      </c>
      <c r="J134">
        <f t="shared" si="13"/>
        <v>1.75</v>
      </c>
      <c r="K134">
        <f t="shared" si="14"/>
        <v>105</v>
      </c>
    </row>
    <row r="135" spans="1:11" x14ac:dyDescent="0.25">
      <c r="A135" t="s">
        <v>8</v>
      </c>
      <c r="B135" t="s">
        <v>9</v>
      </c>
      <c r="C135" s="1">
        <v>46029</v>
      </c>
      <c r="D135" s="2">
        <v>0.58333333333333337</v>
      </c>
      <c r="E135" s="2">
        <v>0.625</v>
      </c>
      <c r="F135">
        <v>50</v>
      </c>
      <c r="G135" s="2">
        <f t="shared" si="10"/>
        <v>4.166666666666663E-2</v>
      </c>
      <c r="H135">
        <f t="shared" si="11"/>
        <v>1</v>
      </c>
      <c r="I135">
        <f t="shared" si="12"/>
        <v>0</v>
      </c>
      <c r="J135">
        <f t="shared" si="13"/>
        <v>1</v>
      </c>
      <c r="K135">
        <f t="shared" si="14"/>
        <v>50</v>
      </c>
    </row>
    <row r="136" spans="1:11" x14ac:dyDescent="0.25">
      <c r="A136" t="s">
        <v>8</v>
      </c>
      <c r="B136" t="s">
        <v>9</v>
      </c>
      <c r="C136" s="1">
        <v>46034</v>
      </c>
      <c r="D136" s="2">
        <v>0.375</v>
      </c>
      <c r="E136" s="2">
        <v>0.4375</v>
      </c>
      <c r="F136">
        <v>50</v>
      </c>
      <c r="G136" s="2">
        <f t="shared" si="10"/>
        <v>6.25E-2</v>
      </c>
      <c r="H136">
        <f t="shared" si="11"/>
        <v>1</v>
      </c>
      <c r="I136">
        <f t="shared" si="12"/>
        <v>30</v>
      </c>
      <c r="J136">
        <f t="shared" si="13"/>
        <v>1.5</v>
      </c>
      <c r="K136">
        <f t="shared" si="14"/>
        <v>75</v>
      </c>
    </row>
    <row r="137" spans="1:11" x14ac:dyDescent="0.25">
      <c r="A137" t="s">
        <v>24</v>
      </c>
      <c r="B137" t="s">
        <v>7</v>
      </c>
      <c r="C137" s="1">
        <v>46034</v>
      </c>
      <c r="D137" s="2">
        <v>0.44791666666666669</v>
      </c>
      <c r="E137" s="2">
        <v>0.5</v>
      </c>
      <c r="F137">
        <v>60</v>
      </c>
      <c r="G137" s="2">
        <f t="shared" si="10"/>
        <v>5.2083333333333315E-2</v>
      </c>
      <c r="H137">
        <f t="shared" si="11"/>
        <v>1</v>
      </c>
      <c r="I137">
        <f t="shared" si="12"/>
        <v>15</v>
      </c>
      <c r="J137">
        <f t="shared" si="13"/>
        <v>1.25</v>
      </c>
      <c r="K137">
        <f t="shared" si="14"/>
        <v>75</v>
      </c>
    </row>
    <row r="138" spans="1:11" x14ac:dyDescent="0.25">
      <c r="A138" t="s">
        <v>24</v>
      </c>
      <c r="B138" t="s">
        <v>7</v>
      </c>
      <c r="C138" s="1">
        <v>46034</v>
      </c>
      <c r="D138" s="2">
        <v>0.5</v>
      </c>
      <c r="E138" s="2">
        <v>0.54166666666666663</v>
      </c>
      <c r="F138">
        <v>60</v>
      </c>
      <c r="G138" s="2">
        <f t="shared" si="10"/>
        <v>4.166666666666663E-2</v>
      </c>
      <c r="H138">
        <f t="shared" si="11"/>
        <v>1</v>
      </c>
      <c r="I138">
        <f t="shared" si="12"/>
        <v>0</v>
      </c>
      <c r="J138">
        <f t="shared" si="13"/>
        <v>1</v>
      </c>
      <c r="K138">
        <f t="shared" si="14"/>
        <v>60</v>
      </c>
    </row>
    <row r="139" spans="1:11" x14ac:dyDescent="0.25">
      <c r="A139" t="s">
        <v>17</v>
      </c>
      <c r="B139" t="s">
        <v>9</v>
      </c>
      <c r="C139" s="1">
        <v>46034</v>
      </c>
      <c r="D139" s="2">
        <v>0.55208333333333337</v>
      </c>
      <c r="E139" s="2">
        <v>0.63541666666666663</v>
      </c>
      <c r="F139">
        <v>50</v>
      </c>
      <c r="G139" s="2">
        <f t="shared" si="10"/>
        <v>8.3333333333333259E-2</v>
      </c>
      <c r="H139">
        <f t="shared" si="11"/>
        <v>2</v>
      </c>
      <c r="I139">
        <f t="shared" si="12"/>
        <v>0</v>
      </c>
      <c r="J139">
        <f t="shared" si="13"/>
        <v>2</v>
      </c>
      <c r="K139">
        <f t="shared" si="14"/>
        <v>100</v>
      </c>
    </row>
    <row r="140" spans="1:11" x14ac:dyDescent="0.25">
      <c r="A140" t="s">
        <v>16</v>
      </c>
      <c r="B140" t="s">
        <v>7</v>
      </c>
      <c r="C140" s="1">
        <v>46034</v>
      </c>
      <c r="D140" s="2">
        <v>0.64583333333333337</v>
      </c>
      <c r="E140" s="2">
        <v>0.71875</v>
      </c>
      <c r="F140">
        <v>60</v>
      </c>
      <c r="G140" s="2">
        <f t="shared" si="10"/>
        <v>7.291666666666663E-2</v>
      </c>
      <c r="H140">
        <f t="shared" si="11"/>
        <v>1</v>
      </c>
      <c r="I140">
        <f t="shared" si="12"/>
        <v>45</v>
      </c>
      <c r="J140">
        <f t="shared" si="13"/>
        <v>1.75</v>
      </c>
      <c r="K140">
        <f t="shared" si="14"/>
        <v>105</v>
      </c>
    </row>
    <row r="141" spans="1:11" x14ac:dyDescent="0.25">
      <c r="A141" t="s">
        <v>13</v>
      </c>
      <c r="B141" t="s">
        <v>9</v>
      </c>
      <c r="C141" s="1">
        <v>46035</v>
      </c>
      <c r="D141" s="2">
        <v>0.375</v>
      </c>
      <c r="E141" s="2">
        <v>0.45833333333333331</v>
      </c>
      <c r="F141">
        <v>50</v>
      </c>
      <c r="G141" s="2">
        <f t="shared" si="10"/>
        <v>8.3333333333333315E-2</v>
      </c>
      <c r="H141">
        <f t="shared" si="11"/>
        <v>2</v>
      </c>
      <c r="I141">
        <f t="shared" si="12"/>
        <v>0</v>
      </c>
      <c r="J141">
        <f t="shared" si="13"/>
        <v>2</v>
      </c>
      <c r="K141">
        <f t="shared" si="14"/>
        <v>100</v>
      </c>
    </row>
    <row r="142" spans="1:11" x14ac:dyDescent="0.25">
      <c r="A142" t="s">
        <v>19</v>
      </c>
      <c r="B142" t="s">
        <v>9</v>
      </c>
      <c r="C142" s="1">
        <v>46035</v>
      </c>
      <c r="D142" s="2">
        <v>0.45833333333333331</v>
      </c>
      <c r="E142" s="2">
        <v>0.5</v>
      </c>
      <c r="F142">
        <v>50</v>
      </c>
      <c r="G142" s="2">
        <f t="shared" si="10"/>
        <v>4.1666666666666685E-2</v>
      </c>
      <c r="H142">
        <f t="shared" si="11"/>
        <v>1</v>
      </c>
      <c r="I142">
        <f t="shared" si="12"/>
        <v>0</v>
      </c>
      <c r="J142">
        <f t="shared" si="13"/>
        <v>1</v>
      </c>
      <c r="K142">
        <f t="shared" si="14"/>
        <v>50</v>
      </c>
    </row>
    <row r="143" spans="1:11" x14ac:dyDescent="0.25">
      <c r="A143" t="s">
        <v>16</v>
      </c>
      <c r="B143" t="s">
        <v>12</v>
      </c>
      <c r="C143" s="1">
        <v>46035</v>
      </c>
      <c r="D143" s="2">
        <v>0.54166666666666663</v>
      </c>
      <c r="E143" s="2">
        <v>0.625</v>
      </c>
      <c r="F143">
        <v>40</v>
      </c>
      <c r="G143" s="2">
        <f t="shared" si="10"/>
        <v>8.333333333333337E-2</v>
      </c>
      <c r="H143">
        <f t="shared" si="11"/>
        <v>2</v>
      </c>
      <c r="I143">
        <f t="shared" si="12"/>
        <v>0</v>
      </c>
      <c r="J143">
        <f t="shared" si="13"/>
        <v>2</v>
      </c>
      <c r="K143">
        <f t="shared" si="14"/>
        <v>80</v>
      </c>
    </row>
    <row r="144" spans="1:11" x14ac:dyDescent="0.25">
      <c r="A144" t="s">
        <v>6</v>
      </c>
      <c r="B144" t="s">
        <v>7</v>
      </c>
      <c r="C144" s="1">
        <v>46035</v>
      </c>
      <c r="D144" s="2">
        <v>0.65625</v>
      </c>
      <c r="E144" s="2">
        <v>0.72916666666666663</v>
      </c>
      <c r="F144">
        <v>60</v>
      </c>
      <c r="G144" s="2">
        <f t="shared" si="10"/>
        <v>7.291666666666663E-2</v>
      </c>
      <c r="H144">
        <f t="shared" si="11"/>
        <v>1</v>
      </c>
      <c r="I144">
        <f t="shared" si="12"/>
        <v>45</v>
      </c>
      <c r="J144">
        <f t="shared" si="13"/>
        <v>1.75</v>
      </c>
      <c r="K144">
        <f t="shared" si="14"/>
        <v>105</v>
      </c>
    </row>
    <row r="145" spans="1:11" x14ac:dyDescent="0.25">
      <c r="A145" t="s">
        <v>14</v>
      </c>
      <c r="B145" t="s">
        <v>7</v>
      </c>
      <c r="C145" s="1">
        <v>46036</v>
      </c>
      <c r="D145" s="2">
        <v>0.375</v>
      </c>
      <c r="E145" s="2">
        <v>0.4375</v>
      </c>
      <c r="F145">
        <v>60</v>
      </c>
      <c r="G145" s="2">
        <f t="shared" si="10"/>
        <v>6.25E-2</v>
      </c>
      <c r="H145">
        <f t="shared" si="11"/>
        <v>1</v>
      </c>
      <c r="I145">
        <f t="shared" si="12"/>
        <v>30</v>
      </c>
      <c r="J145">
        <f t="shared" si="13"/>
        <v>1.5</v>
      </c>
      <c r="K145">
        <f t="shared" si="14"/>
        <v>90</v>
      </c>
    </row>
    <row r="146" spans="1:11" x14ac:dyDescent="0.25">
      <c r="A146" t="s">
        <v>17</v>
      </c>
      <c r="B146" t="s">
        <v>9</v>
      </c>
      <c r="C146" s="1">
        <v>46036</v>
      </c>
      <c r="D146" s="2">
        <v>0.46875</v>
      </c>
      <c r="E146" s="2">
        <v>0.55208333333333337</v>
      </c>
      <c r="F146">
        <v>50</v>
      </c>
      <c r="G146" s="2">
        <f t="shared" si="10"/>
        <v>8.333333333333337E-2</v>
      </c>
      <c r="H146">
        <f t="shared" si="11"/>
        <v>2</v>
      </c>
      <c r="I146">
        <f t="shared" si="12"/>
        <v>0</v>
      </c>
      <c r="J146">
        <f t="shared" si="13"/>
        <v>2</v>
      </c>
      <c r="K146">
        <f t="shared" si="14"/>
        <v>100</v>
      </c>
    </row>
    <row r="147" spans="1:11" x14ac:dyDescent="0.25">
      <c r="A147" t="s">
        <v>11</v>
      </c>
      <c r="B147" t="s">
        <v>12</v>
      </c>
      <c r="C147" s="1">
        <v>46036</v>
      </c>
      <c r="D147" s="2">
        <v>0.57291666666666663</v>
      </c>
      <c r="E147" s="2">
        <v>0.61458333333333337</v>
      </c>
      <c r="F147">
        <v>40</v>
      </c>
      <c r="G147" s="2">
        <f t="shared" si="10"/>
        <v>4.1666666666666741E-2</v>
      </c>
      <c r="H147">
        <f t="shared" si="11"/>
        <v>1</v>
      </c>
      <c r="I147">
        <f t="shared" si="12"/>
        <v>0</v>
      </c>
      <c r="J147">
        <f t="shared" si="13"/>
        <v>1</v>
      </c>
      <c r="K147">
        <f t="shared" si="14"/>
        <v>40</v>
      </c>
    </row>
    <row r="148" spans="1:11" x14ac:dyDescent="0.25">
      <c r="A148" t="s">
        <v>17</v>
      </c>
      <c r="B148" t="s">
        <v>9</v>
      </c>
      <c r="C148" s="1">
        <v>46037</v>
      </c>
      <c r="D148" s="2">
        <v>0.375</v>
      </c>
      <c r="E148" s="2">
        <v>0.45833333333333331</v>
      </c>
      <c r="F148">
        <v>50</v>
      </c>
      <c r="G148" s="2">
        <f t="shared" si="10"/>
        <v>8.3333333333333315E-2</v>
      </c>
      <c r="H148">
        <f t="shared" si="11"/>
        <v>2</v>
      </c>
      <c r="I148">
        <f t="shared" si="12"/>
        <v>0</v>
      </c>
      <c r="J148">
        <f t="shared" si="13"/>
        <v>2</v>
      </c>
      <c r="K148">
        <f t="shared" si="14"/>
        <v>100</v>
      </c>
    </row>
    <row r="149" spans="1:11" x14ac:dyDescent="0.25">
      <c r="A149" t="s">
        <v>6</v>
      </c>
      <c r="B149" t="s">
        <v>7</v>
      </c>
      <c r="C149" s="1">
        <v>46037</v>
      </c>
      <c r="D149" s="2">
        <v>0.45833333333333331</v>
      </c>
      <c r="E149" s="2">
        <v>0.51041666666666663</v>
      </c>
      <c r="F149">
        <v>60</v>
      </c>
      <c r="G149" s="2">
        <f t="shared" si="10"/>
        <v>5.2083333333333315E-2</v>
      </c>
      <c r="H149">
        <f t="shared" si="11"/>
        <v>1</v>
      </c>
      <c r="I149">
        <f t="shared" si="12"/>
        <v>15</v>
      </c>
      <c r="J149">
        <f t="shared" si="13"/>
        <v>1.25</v>
      </c>
      <c r="K149">
        <f t="shared" si="14"/>
        <v>75</v>
      </c>
    </row>
    <row r="150" spans="1:11" x14ac:dyDescent="0.25">
      <c r="A150" t="s">
        <v>8</v>
      </c>
      <c r="B150" t="s">
        <v>9</v>
      </c>
      <c r="C150" s="1">
        <v>46037</v>
      </c>
      <c r="D150" s="2">
        <v>0.52083333333333337</v>
      </c>
      <c r="E150" s="2">
        <v>0.58333333333333337</v>
      </c>
      <c r="F150">
        <v>50</v>
      </c>
      <c r="G150" s="2">
        <f t="shared" si="10"/>
        <v>6.25E-2</v>
      </c>
      <c r="H150">
        <f t="shared" si="11"/>
        <v>1</v>
      </c>
      <c r="I150">
        <f t="shared" si="12"/>
        <v>30</v>
      </c>
      <c r="J150">
        <f t="shared" si="13"/>
        <v>1.5</v>
      </c>
      <c r="K150">
        <f t="shared" si="14"/>
        <v>75</v>
      </c>
    </row>
    <row r="151" spans="1:11" x14ac:dyDescent="0.25">
      <c r="A151" t="s">
        <v>13</v>
      </c>
      <c r="B151" t="s">
        <v>9</v>
      </c>
      <c r="C151" s="1">
        <v>46037</v>
      </c>
      <c r="D151" s="2">
        <v>0.60416666666666663</v>
      </c>
      <c r="E151" s="2">
        <v>0.67708333333333337</v>
      </c>
      <c r="F151">
        <v>50</v>
      </c>
      <c r="G151" s="2">
        <f t="shared" si="10"/>
        <v>7.2916666666666741E-2</v>
      </c>
      <c r="H151">
        <f t="shared" si="11"/>
        <v>1</v>
      </c>
      <c r="I151">
        <f t="shared" si="12"/>
        <v>45</v>
      </c>
      <c r="J151">
        <f t="shared" si="13"/>
        <v>1.75</v>
      </c>
      <c r="K151">
        <f t="shared" si="14"/>
        <v>87.5</v>
      </c>
    </row>
    <row r="152" spans="1:11" x14ac:dyDescent="0.25">
      <c r="A152" t="s">
        <v>8</v>
      </c>
      <c r="B152" t="s">
        <v>9</v>
      </c>
      <c r="C152" s="1">
        <v>46041</v>
      </c>
      <c r="D152" s="2">
        <v>0.375</v>
      </c>
      <c r="E152" s="2">
        <v>0.4375</v>
      </c>
      <c r="F152">
        <v>50</v>
      </c>
      <c r="G152" s="2">
        <f t="shared" si="10"/>
        <v>6.25E-2</v>
      </c>
      <c r="H152">
        <f t="shared" si="11"/>
        <v>1</v>
      </c>
      <c r="I152">
        <f t="shared" si="12"/>
        <v>30</v>
      </c>
      <c r="J152">
        <f t="shared" si="13"/>
        <v>1.5</v>
      </c>
      <c r="K152">
        <f t="shared" si="14"/>
        <v>75</v>
      </c>
    </row>
    <row r="153" spans="1:11" x14ac:dyDescent="0.25">
      <c r="A153" t="s">
        <v>24</v>
      </c>
      <c r="B153" t="s">
        <v>7</v>
      </c>
      <c r="C153" s="1">
        <v>46041</v>
      </c>
      <c r="D153" s="2">
        <v>0.45833333333333331</v>
      </c>
      <c r="E153" s="2">
        <v>0.52083333333333337</v>
      </c>
      <c r="F153">
        <v>60</v>
      </c>
      <c r="G153" s="2">
        <f t="shared" si="10"/>
        <v>6.2500000000000056E-2</v>
      </c>
      <c r="H153">
        <f t="shared" si="11"/>
        <v>1</v>
      </c>
      <c r="I153">
        <f t="shared" si="12"/>
        <v>30</v>
      </c>
      <c r="J153">
        <f t="shared" si="13"/>
        <v>1.5</v>
      </c>
      <c r="K153">
        <f t="shared" si="14"/>
        <v>90</v>
      </c>
    </row>
    <row r="154" spans="1:11" x14ac:dyDescent="0.25">
      <c r="A154" t="s">
        <v>14</v>
      </c>
      <c r="B154" t="s">
        <v>7</v>
      </c>
      <c r="C154" s="1">
        <v>46041</v>
      </c>
      <c r="D154" s="2">
        <v>0.54166666666666663</v>
      </c>
      <c r="E154" s="2">
        <v>0.60416666666666663</v>
      </c>
      <c r="F154">
        <v>60</v>
      </c>
      <c r="G154" s="2">
        <f t="shared" si="10"/>
        <v>6.25E-2</v>
      </c>
      <c r="H154">
        <f t="shared" si="11"/>
        <v>1</v>
      </c>
      <c r="I154">
        <f t="shared" si="12"/>
        <v>30</v>
      </c>
      <c r="J154">
        <f t="shared" si="13"/>
        <v>1.5</v>
      </c>
      <c r="K154">
        <f t="shared" si="14"/>
        <v>90</v>
      </c>
    </row>
    <row r="155" spans="1:11" x14ac:dyDescent="0.25">
      <c r="A155" t="s">
        <v>18</v>
      </c>
      <c r="B155" t="s">
        <v>12</v>
      </c>
      <c r="C155" s="1">
        <v>46041</v>
      </c>
      <c r="D155" s="2">
        <v>0.63541666666666663</v>
      </c>
      <c r="E155" s="2">
        <v>0.6875</v>
      </c>
      <c r="F155">
        <v>40</v>
      </c>
      <c r="G155" s="2">
        <f t="shared" si="10"/>
        <v>5.208333333333337E-2</v>
      </c>
      <c r="H155">
        <f t="shared" si="11"/>
        <v>1</v>
      </c>
      <c r="I155">
        <f t="shared" si="12"/>
        <v>15</v>
      </c>
      <c r="J155">
        <f t="shared" si="13"/>
        <v>1.25</v>
      </c>
      <c r="K155">
        <f t="shared" si="14"/>
        <v>50</v>
      </c>
    </row>
    <row r="156" spans="1:11" x14ac:dyDescent="0.25">
      <c r="A156" t="s">
        <v>18</v>
      </c>
      <c r="B156" t="s">
        <v>12</v>
      </c>
      <c r="C156" s="1">
        <v>46042</v>
      </c>
      <c r="D156" s="2">
        <v>0.375</v>
      </c>
      <c r="E156" s="2">
        <v>0.4375</v>
      </c>
      <c r="F156">
        <v>40</v>
      </c>
      <c r="G156" s="2">
        <f t="shared" si="10"/>
        <v>6.25E-2</v>
      </c>
      <c r="H156">
        <f t="shared" si="11"/>
        <v>1</v>
      </c>
      <c r="I156">
        <f t="shared" si="12"/>
        <v>30</v>
      </c>
      <c r="J156">
        <f t="shared" si="13"/>
        <v>1.5</v>
      </c>
      <c r="K156">
        <f t="shared" si="14"/>
        <v>60</v>
      </c>
    </row>
    <row r="157" spans="1:11" x14ac:dyDescent="0.25">
      <c r="A157" t="s">
        <v>16</v>
      </c>
      <c r="B157" t="s">
        <v>7</v>
      </c>
      <c r="C157" s="1">
        <v>46042</v>
      </c>
      <c r="D157" s="2">
        <v>0.4375</v>
      </c>
      <c r="E157" s="2">
        <v>0.47916666666666669</v>
      </c>
      <c r="F157">
        <v>60</v>
      </c>
      <c r="G157" s="2">
        <f t="shared" si="10"/>
        <v>4.1666666666666685E-2</v>
      </c>
      <c r="H157">
        <f t="shared" si="11"/>
        <v>1</v>
      </c>
      <c r="I157">
        <f t="shared" si="12"/>
        <v>0</v>
      </c>
      <c r="J157">
        <f t="shared" si="13"/>
        <v>1</v>
      </c>
      <c r="K157">
        <f t="shared" si="14"/>
        <v>60</v>
      </c>
    </row>
    <row r="158" spans="1:11" x14ac:dyDescent="0.25">
      <c r="A158" t="s">
        <v>16</v>
      </c>
      <c r="B158" t="s">
        <v>12</v>
      </c>
      <c r="C158" s="1">
        <v>46043</v>
      </c>
      <c r="D158" s="2">
        <v>0.375</v>
      </c>
      <c r="E158" s="2">
        <v>0.44791666666666669</v>
      </c>
      <c r="F158">
        <v>40</v>
      </c>
      <c r="G158" s="2">
        <f t="shared" si="10"/>
        <v>7.2916666666666685E-2</v>
      </c>
      <c r="H158">
        <f t="shared" si="11"/>
        <v>1</v>
      </c>
      <c r="I158">
        <f t="shared" si="12"/>
        <v>45</v>
      </c>
      <c r="J158">
        <f t="shared" si="13"/>
        <v>1.75</v>
      </c>
      <c r="K158">
        <f t="shared" si="14"/>
        <v>70</v>
      </c>
    </row>
    <row r="159" spans="1:11" x14ac:dyDescent="0.25">
      <c r="A159" t="s">
        <v>19</v>
      </c>
      <c r="B159" t="s">
        <v>12</v>
      </c>
      <c r="C159" s="1">
        <v>46043</v>
      </c>
      <c r="D159" s="2">
        <v>0.48958333333333331</v>
      </c>
      <c r="E159" s="2">
        <v>0.57291666666666663</v>
      </c>
      <c r="F159">
        <v>40</v>
      </c>
      <c r="G159" s="2">
        <f t="shared" si="10"/>
        <v>8.3333333333333315E-2</v>
      </c>
      <c r="H159">
        <f t="shared" si="11"/>
        <v>2</v>
      </c>
      <c r="I159">
        <f t="shared" si="12"/>
        <v>0</v>
      </c>
      <c r="J159">
        <f t="shared" si="13"/>
        <v>2</v>
      </c>
      <c r="K159">
        <f t="shared" si="14"/>
        <v>80</v>
      </c>
    </row>
    <row r="160" spans="1:11" x14ac:dyDescent="0.25">
      <c r="A160" t="s">
        <v>24</v>
      </c>
      <c r="B160" t="s">
        <v>7</v>
      </c>
      <c r="C160" s="1">
        <v>46044</v>
      </c>
      <c r="D160" s="2">
        <v>0.375</v>
      </c>
      <c r="E160" s="2">
        <v>0.42708333333333331</v>
      </c>
      <c r="F160">
        <v>60</v>
      </c>
      <c r="G160" s="2">
        <f t="shared" si="10"/>
        <v>5.2083333333333315E-2</v>
      </c>
      <c r="H160">
        <f t="shared" si="11"/>
        <v>1</v>
      </c>
      <c r="I160">
        <f t="shared" si="12"/>
        <v>15</v>
      </c>
      <c r="J160">
        <f t="shared" si="13"/>
        <v>1.25</v>
      </c>
      <c r="K160">
        <f t="shared" si="14"/>
        <v>75</v>
      </c>
    </row>
    <row r="161" spans="1:11" x14ac:dyDescent="0.25">
      <c r="A161" t="s">
        <v>17</v>
      </c>
      <c r="B161" t="s">
        <v>9</v>
      </c>
      <c r="C161" s="1">
        <v>46044</v>
      </c>
      <c r="D161" s="2">
        <v>0.4375</v>
      </c>
      <c r="E161" s="2">
        <v>0.48958333333333331</v>
      </c>
      <c r="F161">
        <v>50</v>
      </c>
      <c r="G161" s="2">
        <f t="shared" si="10"/>
        <v>5.2083333333333315E-2</v>
      </c>
      <c r="H161">
        <f t="shared" si="11"/>
        <v>1</v>
      </c>
      <c r="I161">
        <f t="shared" si="12"/>
        <v>15</v>
      </c>
      <c r="J161">
        <f t="shared" si="13"/>
        <v>1.25</v>
      </c>
      <c r="K161">
        <f t="shared" si="14"/>
        <v>62.5</v>
      </c>
    </row>
    <row r="162" spans="1:11" x14ac:dyDescent="0.25">
      <c r="A162" t="s">
        <v>10</v>
      </c>
      <c r="B162" t="s">
        <v>9</v>
      </c>
      <c r="C162" s="1">
        <v>46044</v>
      </c>
      <c r="D162" s="2">
        <v>0.48958333333333331</v>
      </c>
      <c r="E162" s="2">
        <v>0.57291666666666663</v>
      </c>
      <c r="F162">
        <v>50</v>
      </c>
      <c r="G162" s="2">
        <f t="shared" si="10"/>
        <v>8.3333333333333315E-2</v>
      </c>
      <c r="H162">
        <f t="shared" si="11"/>
        <v>2</v>
      </c>
      <c r="I162">
        <f t="shared" si="12"/>
        <v>0</v>
      </c>
      <c r="J162">
        <f t="shared" si="13"/>
        <v>2</v>
      </c>
      <c r="K162">
        <f t="shared" si="14"/>
        <v>100</v>
      </c>
    </row>
    <row r="163" spans="1:11" x14ac:dyDescent="0.25">
      <c r="A163" t="s">
        <v>8</v>
      </c>
      <c r="B163" t="s">
        <v>9</v>
      </c>
      <c r="C163" s="1">
        <v>46044</v>
      </c>
      <c r="D163" s="2">
        <v>0.59375</v>
      </c>
      <c r="E163" s="2">
        <v>0.63541666666666663</v>
      </c>
      <c r="F163">
        <v>50</v>
      </c>
      <c r="G163" s="2">
        <f t="shared" si="10"/>
        <v>4.166666666666663E-2</v>
      </c>
      <c r="H163">
        <f t="shared" si="11"/>
        <v>1</v>
      </c>
      <c r="I163">
        <f t="shared" si="12"/>
        <v>0</v>
      </c>
      <c r="J163">
        <f t="shared" si="13"/>
        <v>1</v>
      </c>
      <c r="K163">
        <f t="shared" si="14"/>
        <v>50</v>
      </c>
    </row>
    <row r="164" spans="1:11" x14ac:dyDescent="0.25">
      <c r="A164" t="s">
        <v>8</v>
      </c>
      <c r="B164" t="s">
        <v>9</v>
      </c>
      <c r="C164" s="1">
        <v>46044</v>
      </c>
      <c r="D164" s="2">
        <v>0.66666666666666663</v>
      </c>
      <c r="E164" s="2">
        <v>0.73958333333333337</v>
      </c>
      <c r="F164">
        <v>50</v>
      </c>
      <c r="G164" s="2">
        <f t="shared" si="10"/>
        <v>7.2916666666666741E-2</v>
      </c>
      <c r="H164">
        <f t="shared" si="11"/>
        <v>1</v>
      </c>
      <c r="I164">
        <f t="shared" si="12"/>
        <v>45</v>
      </c>
      <c r="J164">
        <f t="shared" si="13"/>
        <v>1.75</v>
      </c>
      <c r="K164">
        <f t="shared" si="14"/>
        <v>87.5</v>
      </c>
    </row>
    <row r="165" spans="1:11" x14ac:dyDescent="0.25">
      <c r="A165" t="s">
        <v>13</v>
      </c>
      <c r="B165" t="s">
        <v>7</v>
      </c>
      <c r="C165" s="1">
        <v>46045</v>
      </c>
      <c r="D165" s="2">
        <v>0.375</v>
      </c>
      <c r="E165" s="2">
        <v>0.41666666666666669</v>
      </c>
      <c r="F165">
        <v>60</v>
      </c>
      <c r="G165" s="2">
        <f t="shared" si="10"/>
        <v>4.1666666666666685E-2</v>
      </c>
      <c r="H165">
        <f t="shared" si="11"/>
        <v>1</v>
      </c>
      <c r="I165">
        <f t="shared" si="12"/>
        <v>0</v>
      </c>
      <c r="J165">
        <f t="shared" si="13"/>
        <v>1</v>
      </c>
      <c r="K165">
        <f t="shared" si="14"/>
        <v>60</v>
      </c>
    </row>
    <row r="166" spans="1:11" x14ac:dyDescent="0.25">
      <c r="A166" t="s">
        <v>11</v>
      </c>
      <c r="B166" t="s">
        <v>12</v>
      </c>
      <c r="C166" s="1">
        <v>46045</v>
      </c>
      <c r="D166" s="2">
        <v>0.41666666666666669</v>
      </c>
      <c r="E166" s="2">
        <v>0.45833333333333331</v>
      </c>
      <c r="F166">
        <v>40</v>
      </c>
      <c r="G166" s="2">
        <f t="shared" si="10"/>
        <v>4.166666666666663E-2</v>
      </c>
      <c r="H166">
        <f t="shared" si="11"/>
        <v>1</v>
      </c>
      <c r="I166">
        <f t="shared" si="12"/>
        <v>0</v>
      </c>
      <c r="J166">
        <f t="shared" si="13"/>
        <v>1</v>
      </c>
      <c r="K166">
        <f t="shared" si="14"/>
        <v>40</v>
      </c>
    </row>
    <row r="167" spans="1:11" x14ac:dyDescent="0.25">
      <c r="A167" t="s">
        <v>13</v>
      </c>
      <c r="B167" t="s">
        <v>9</v>
      </c>
      <c r="C167" s="1">
        <v>46045</v>
      </c>
      <c r="D167" s="2">
        <v>0.46875</v>
      </c>
      <c r="E167" s="2">
        <v>0.53125</v>
      </c>
      <c r="F167">
        <v>50</v>
      </c>
      <c r="G167" s="2">
        <f t="shared" si="10"/>
        <v>6.25E-2</v>
      </c>
      <c r="H167">
        <f t="shared" si="11"/>
        <v>1</v>
      </c>
      <c r="I167">
        <f t="shared" si="12"/>
        <v>30</v>
      </c>
      <c r="J167">
        <f t="shared" si="13"/>
        <v>1.5</v>
      </c>
      <c r="K167">
        <f t="shared" si="14"/>
        <v>75</v>
      </c>
    </row>
    <row r="168" spans="1:11" x14ac:dyDescent="0.25">
      <c r="A168" t="s">
        <v>11</v>
      </c>
      <c r="B168" t="s">
        <v>12</v>
      </c>
      <c r="C168" s="1">
        <v>46045</v>
      </c>
      <c r="D168" s="2">
        <v>0.57291666666666663</v>
      </c>
      <c r="E168" s="2">
        <v>0.63541666666666663</v>
      </c>
      <c r="F168">
        <v>40</v>
      </c>
      <c r="G168" s="2">
        <f t="shared" si="10"/>
        <v>6.25E-2</v>
      </c>
      <c r="H168">
        <f t="shared" si="11"/>
        <v>1</v>
      </c>
      <c r="I168">
        <f t="shared" si="12"/>
        <v>30</v>
      </c>
      <c r="J168">
        <f t="shared" si="13"/>
        <v>1.5</v>
      </c>
      <c r="K168">
        <f t="shared" si="14"/>
        <v>60</v>
      </c>
    </row>
    <row r="169" spans="1:11" x14ac:dyDescent="0.25">
      <c r="A169" t="s">
        <v>8</v>
      </c>
      <c r="B169" t="s">
        <v>9</v>
      </c>
      <c r="C169" s="1">
        <v>46045</v>
      </c>
      <c r="D169" s="2">
        <v>0.65625</v>
      </c>
      <c r="E169" s="2">
        <v>0.69791666666666663</v>
      </c>
      <c r="F169">
        <v>50</v>
      </c>
      <c r="G169" s="2">
        <f t="shared" si="10"/>
        <v>4.166666666666663E-2</v>
      </c>
      <c r="H169">
        <f t="shared" si="11"/>
        <v>1</v>
      </c>
      <c r="I169">
        <f t="shared" si="12"/>
        <v>0</v>
      </c>
      <c r="J169">
        <f t="shared" si="13"/>
        <v>1</v>
      </c>
      <c r="K169">
        <f t="shared" si="14"/>
        <v>50</v>
      </c>
    </row>
    <row r="170" spans="1:11" x14ac:dyDescent="0.25">
      <c r="A170" t="s">
        <v>10</v>
      </c>
      <c r="B170" t="s">
        <v>7</v>
      </c>
      <c r="C170" s="1">
        <v>46048</v>
      </c>
      <c r="D170" s="2">
        <v>0.375</v>
      </c>
      <c r="E170" s="2">
        <v>0.4375</v>
      </c>
      <c r="F170">
        <v>60</v>
      </c>
      <c r="G170" s="2">
        <f t="shared" si="10"/>
        <v>6.25E-2</v>
      </c>
      <c r="H170">
        <f t="shared" si="11"/>
        <v>1</v>
      </c>
      <c r="I170">
        <f t="shared" si="12"/>
        <v>30</v>
      </c>
      <c r="J170">
        <f t="shared" si="13"/>
        <v>1.5</v>
      </c>
      <c r="K170">
        <f t="shared" si="14"/>
        <v>90</v>
      </c>
    </row>
    <row r="171" spans="1:11" x14ac:dyDescent="0.25">
      <c r="A171" t="s">
        <v>19</v>
      </c>
      <c r="B171" t="s">
        <v>12</v>
      </c>
      <c r="C171" s="1">
        <v>46049</v>
      </c>
      <c r="D171" s="2">
        <v>0.375</v>
      </c>
      <c r="E171" s="2">
        <v>0.45833333333333331</v>
      </c>
      <c r="F171">
        <v>40</v>
      </c>
      <c r="G171" s="2">
        <f t="shared" si="10"/>
        <v>8.3333333333333315E-2</v>
      </c>
      <c r="H171">
        <f t="shared" si="11"/>
        <v>2</v>
      </c>
      <c r="I171">
        <f t="shared" si="12"/>
        <v>0</v>
      </c>
      <c r="J171">
        <f t="shared" si="13"/>
        <v>2</v>
      </c>
      <c r="K171">
        <f t="shared" si="14"/>
        <v>80</v>
      </c>
    </row>
    <row r="172" spans="1:11" x14ac:dyDescent="0.25">
      <c r="A172" t="s">
        <v>14</v>
      </c>
      <c r="B172" t="s">
        <v>7</v>
      </c>
      <c r="C172" s="1">
        <v>46049</v>
      </c>
      <c r="D172" s="2">
        <v>0.52083333333333337</v>
      </c>
      <c r="E172" s="2">
        <v>0.58333333333333337</v>
      </c>
      <c r="F172">
        <v>60</v>
      </c>
      <c r="G172" s="2">
        <f t="shared" si="10"/>
        <v>6.25E-2</v>
      </c>
      <c r="H172">
        <f t="shared" si="11"/>
        <v>1</v>
      </c>
      <c r="I172">
        <f t="shared" si="12"/>
        <v>30</v>
      </c>
      <c r="J172">
        <f t="shared" si="13"/>
        <v>1.5</v>
      </c>
      <c r="K172">
        <f t="shared" si="14"/>
        <v>90</v>
      </c>
    </row>
    <row r="173" spans="1:11" x14ac:dyDescent="0.25">
      <c r="A173" t="s">
        <v>18</v>
      </c>
      <c r="B173" t="s">
        <v>12</v>
      </c>
      <c r="C173" s="1">
        <v>46050</v>
      </c>
      <c r="D173" s="2">
        <v>0.375</v>
      </c>
      <c r="E173" s="2">
        <v>0.41666666666666669</v>
      </c>
      <c r="F173">
        <v>40</v>
      </c>
      <c r="G173" s="2">
        <f t="shared" si="10"/>
        <v>4.1666666666666685E-2</v>
      </c>
      <c r="H173">
        <f t="shared" si="11"/>
        <v>1</v>
      </c>
      <c r="I173">
        <f t="shared" si="12"/>
        <v>0</v>
      </c>
      <c r="J173">
        <f t="shared" si="13"/>
        <v>1</v>
      </c>
      <c r="K173">
        <f t="shared" si="14"/>
        <v>40</v>
      </c>
    </row>
    <row r="174" spans="1:11" x14ac:dyDescent="0.25">
      <c r="A174" t="s">
        <v>8</v>
      </c>
      <c r="B174" t="s">
        <v>9</v>
      </c>
      <c r="C174" s="1">
        <v>46051</v>
      </c>
      <c r="D174" s="2">
        <v>0.375</v>
      </c>
      <c r="E174" s="2">
        <v>0.4375</v>
      </c>
      <c r="F174">
        <v>50</v>
      </c>
      <c r="G174" s="2">
        <f t="shared" si="10"/>
        <v>6.25E-2</v>
      </c>
      <c r="H174">
        <f t="shared" si="11"/>
        <v>1</v>
      </c>
      <c r="I174">
        <f t="shared" si="12"/>
        <v>30</v>
      </c>
      <c r="J174">
        <f t="shared" si="13"/>
        <v>1.5</v>
      </c>
      <c r="K174">
        <f t="shared" si="14"/>
        <v>75</v>
      </c>
    </row>
    <row r="175" spans="1:11" x14ac:dyDescent="0.25">
      <c r="A175" t="s">
        <v>18</v>
      </c>
      <c r="B175" t="s">
        <v>12</v>
      </c>
      <c r="C175" s="1">
        <v>46051</v>
      </c>
      <c r="D175" s="2">
        <v>0.4375</v>
      </c>
      <c r="E175" s="2">
        <v>0.51041666666666663</v>
      </c>
      <c r="F175">
        <v>40</v>
      </c>
      <c r="G175" s="2">
        <f t="shared" si="10"/>
        <v>7.291666666666663E-2</v>
      </c>
      <c r="H175">
        <f t="shared" si="11"/>
        <v>1</v>
      </c>
      <c r="I175">
        <f t="shared" si="12"/>
        <v>45</v>
      </c>
      <c r="J175">
        <f t="shared" si="13"/>
        <v>1.75</v>
      </c>
      <c r="K175">
        <f t="shared" si="14"/>
        <v>70</v>
      </c>
    </row>
    <row r="176" spans="1:11" x14ac:dyDescent="0.25">
      <c r="A176" t="s">
        <v>15</v>
      </c>
      <c r="B176" t="s">
        <v>7</v>
      </c>
      <c r="C176" s="1">
        <v>46051</v>
      </c>
      <c r="D176" s="2">
        <v>0.53125</v>
      </c>
      <c r="E176" s="2">
        <v>0.57291666666666663</v>
      </c>
      <c r="F176">
        <v>60</v>
      </c>
      <c r="G176" s="2">
        <f t="shared" si="10"/>
        <v>4.166666666666663E-2</v>
      </c>
      <c r="H176">
        <f t="shared" si="11"/>
        <v>1</v>
      </c>
      <c r="I176">
        <f t="shared" si="12"/>
        <v>0</v>
      </c>
      <c r="J176">
        <f t="shared" si="13"/>
        <v>1</v>
      </c>
      <c r="K176">
        <f t="shared" si="14"/>
        <v>60</v>
      </c>
    </row>
    <row r="177" spans="1:11" x14ac:dyDescent="0.25">
      <c r="A177" t="s">
        <v>16</v>
      </c>
      <c r="B177" t="s">
        <v>7</v>
      </c>
      <c r="C177" s="1">
        <v>46056</v>
      </c>
      <c r="D177" s="2">
        <v>0.375</v>
      </c>
      <c r="E177" s="2">
        <v>0.42708333333333331</v>
      </c>
      <c r="F177">
        <v>60</v>
      </c>
      <c r="G177" s="2">
        <f t="shared" si="10"/>
        <v>5.2083333333333315E-2</v>
      </c>
      <c r="H177">
        <f t="shared" si="11"/>
        <v>1</v>
      </c>
      <c r="I177">
        <f t="shared" si="12"/>
        <v>15</v>
      </c>
      <c r="J177">
        <f t="shared" si="13"/>
        <v>1.25</v>
      </c>
      <c r="K177">
        <f t="shared" si="14"/>
        <v>75</v>
      </c>
    </row>
    <row r="178" spans="1:11" x14ac:dyDescent="0.25">
      <c r="A178" t="s">
        <v>16</v>
      </c>
      <c r="B178" t="s">
        <v>7</v>
      </c>
      <c r="C178" s="1">
        <v>46056</v>
      </c>
      <c r="D178" s="2">
        <v>0.46875</v>
      </c>
      <c r="E178" s="2">
        <v>0.54166666666666663</v>
      </c>
      <c r="F178">
        <v>60</v>
      </c>
      <c r="G178" s="2">
        <f t="shared" si="10"/>
        <v>7.291666666666663E-2</v>
      </c>
      <c r="H178">
        <f t="shared" si="11"/>
        <v>1</v>
      </c>
      <c r="I178">
        <f t="shared" si="12"/>
        <v>45</v>
      </c>
      <c r="J178">
        <f t="shared" si="13"/>
        <v>1.75</v>
      </c>
      <c r="K178">
        <f t="shared" si="14"/>
        <v>105</v>
      </c>
    </row>
    <row r="179" spans="1:11" x14ac:dyDescent="0.25">
      <c r="A179" t="s">
        <v>17</v>
      </c>
      <c r="B179" t="s">
        <v>9</v>
      </c>
      <c r="C179" s="1">
        <v>46056</v>
      </c>
      <c r="D179" s="2">
        <v>0.58333333333333337</v>
      </c>
      <c r="E179" s="2">
        <v>0.66666666666666663</v>
      </c>
      <c r="F179">
        <v>50</v>
      </c>
      <c r="G179" s="2">
        <f t="shared" si="10"/>
        <v>8.3333333333333259E-2</v>
      </c>
      <c r="H179">
        <f t="shared" si="11"/>
        <v>2</v>
      </c>
      <c r="I179">
        <f t="shared" si="12"/>
        <v>0</v>
      </c>
      <c r="J179">
        <f t="shared" si="13"/>
        <v>2</v>
      </c>
      <c r="K179">
        <f t="shared" si="14"/>
        <v>100</v>
      </c>
    </row>
    <row r="180" spans="1:11" x14ac:dyDescent="0.25">
      <c r="A180" t="s">
        <v>11</v>
      </c>
      <c r="B180" t="s">
        <v>12</v>
      </c>
      <c r="C180" s="1">
        <v>46056</v>
      </c>
      <c r="D180" s="2">
        <v>0.66666666666666663</v>
      </c>
      <c r="E180" s="2">
        <v>0.72916666666666663</v>
      </c>
      <c r="F180">
        <v>40</v>
      </c>
      <c r="G180" s="2">
        <f t="shared" si="10"/>
        <v>6.25E-2</v>
      </c>
      <c r="H180">
        <f t="shared" si="11"/>
        <v>1</v>
      </c>
      <c r="I180">
        <f t="shared" si="12"/>
        <v>30</v>
      </c>
      <c r="J180">
        <f t="shared" si="13"/>
        <v>1.5</v>
      </c>
      <c r="K180">
        <f t="shared" si="14"/>
        <v>60</v>
      </c>
    </row>
    <row r="181" spans="1:11" x14ac:dyDescent="0.25">
      <c r="A181" t="s">
        <v>14</v>
      </c>
      <c r="B181" t="s">
        <v>7</v>
      </c>
      <c r="C181" s="1">
        <v>46057</v>
      </c>
      <c r="D181" s="2">
        <v>0.375</v>
      </c>
      <c r="E181" s="2">
        <v>0.41666666666666669</v>
      </c>
      <c r="F181">
        <v>60</v>
      </c>
      <c r="G181" s="2">
        <f t="shared" si="10"/>
        <v>4.1666666666666685E-2</v>
      </c>
      <c r="H181">
        <f t="shared" si="11"/>
        <v>1</v>
      </c>
      <c r="I181">
        <f t="shared" si="12"/>
        <v>0</v>
      </c>
      <c r="J181">
        <f t="shared" si="13"/>
        <v>1</v>
      </c>
      <c r="K181">
        <f t="shared" si="14"/>
        <v>60</v>
      </c>
    </row>
    <row r="182" spans="1:11" x14ac:dyDescent="0.25">
      <c r="A182" t="s">
        <v>19</v>
      </c>
      <c r="B182" t="s">
        <v>12</v>
      </c>
      <c r="C182" s="1">
        <v>46057</v>
      </c>
      <c r="D182" s="2">
        <v>0.42708333333333331</v>
      </c>
      <c r="E182" s="2">
        <v>0.48958333333333331</v>
      </c>
      <c r="F182">
        <v>40</v>
      </c>
      <c r="G182" s="2">
        <f t="shared" si="10"/>
        <v>6.25E-2</v>
      </c>
      <c r="H182">
        <f t="shared" si="11"/>
        <v>1</v>
      </c>
      <c r="I182">
        <f t="shared" si="12"/>
        <v>30</v>
      </c>
      <c r="J182">
        <f t="shared" si="13"/>
        <v>1.5</v>
      </c>
      <c r="K182">
        <f t="shared" si="14"/>
        <v>60</v>
      </c>
    </row>
    <row r="183" spans="1:11" x14ac:dyDescent="0.25">
      <c r="A183" t="s">
        <v>14</v>
      </c>
      <c r="B183" t="s">
        <v>7</v>
      </c>
      <c r="C183" s="1">
        <v>46057</v>
      </c>
      <c r="D183" s="2">
        <v>0.5</v>
      </c>
      <c r="E183" s="2">
        <v>0.5625</v>
      </c>
      <c r="F183">
        <v>60</v>
      </c>
      <c r="G183" s="2">
        <f t="shared" si="10"/>
        <v>6.25E-2</v>
      </c>
      <c r="H183">
        <f t="shared" si="11"/>
        <v>1</v>
      </c>
      <c r="I183">
        <f t="shared" si="12"/>
        <v>30</v>
      </c>
      <c r="J183">
        <f t="shared" si="13"/>
        <v>1.5</v>
      </c>
      <c r="K183">
        <f t="shared" si="14"/>
        <v>90</v>
      </c>
    </row>
    <row r="184" spans="1:11" x14ac:dyDescent="0.25">
      <c r="A184" t="s">
        <v>8</v>
      </c>
      <c r="B184" t="s">
        <v>9</v>
      </c>
      <c r="C184" s="1">
        <v>46057</v>
      </c>
      <c r="D184" s="2">
        <v>0.59375</v>
      </c>
      <c r="E184" s="2">
        <v>0.63541666666666663</v>
      </c>
      <c r="F184">
        <v>50</v>
      </c>
      <c r="G184" s="2">
        <f t="shared" si="10"/>
        <v>4.166666666666663E-2</v>
      </c>
      <c r="H184">
        <f t="shared" si="11"/>
        <v>1</v>
      </c>
      <c r="I184">
        <f t="shared" si="12"/>
        <v>0</v>
      </c>
      <c r="J184">
        <f t="shared" si="13"/>
        <v>1</v>
      </c>
      <c r="K184">
        <f t="shared" si="14"/>
        <v>50</v>
      </c>
    </row>
    <row r="185" spans="1:11" x14ac:dyDescent="0.25">
      <c r="A185" t="s">
        <v>14</v>
      </c>
      <c r="B185" t="s">
        <v>7</v>
      </c>
      <c r="C185" s="1">
        <v>46058</v>
      </c>
      <c r="D185" s="2">
        <v>0.375</v>
      </c>
      <c r="E185" s="2">
        <v>0.4375</v>
      </c>
      <c r="F185">
        <v>60</v>
      </c>
      <c r="G185" s="2">
        <f t="shared" si="10"/>
        <v>6.25E-2</v>
      </c>
      <c r="H185">
        <f t="shared" si="11"/>
        <v>1</v>
      </c>
      <c r="I185">
        <f t="shared" si="12"/>
        <v>30</v>
      </c>
      <c r="J185">
        <f t="shared" si="13"/>
        <v>1.5</v>
      </c>
      <c r="K185">
        <f t="shared" si="14"/>
        <v>90</v>
      </c>
    </row>
    <row r="186" spans="1:11" x14ac:dyDescent="0.25">
      <c r="A186" t="s">
        <v>14</v>
      </c>
      <c r="B186" t="s">
        <v>7</v>
      </c>
      <c r="C186" s="1">
        <v>46058</v>
      </c>
      <c r="D186" s="2">
        <v>0.45833333333333331</v>
      </c>
      <c r="E186" s="2">
        <v>0.53125</v>
      </c>
      <c r="F186">
        <v>60</v>
      </c>
      <c r="G186" s="2">
        <f t="shared" si="10"/>
        <v>7.2916666666666685E-2</v>
      </c>
      <c r="H186">
        <f t="shared" si="11"/>
        <v>1</v>
      </c>
      <c r="I186">
        <f t="shared" si="12"/>
        <v>45</v>
      </c>
      <c r="J186">
        <f t="shared" si="13"/>
        <v>1.75</v>
      </c>
      <c r="K186">
        <f t="shared" si="14"/>
        <v>105</v>
      </c>
    </row>
    <row r="187" spans="1:11" x14ac:dyDescent="0.25">
      <c r="A187" t="s">
        <v>19</v>
      </c>
      <c r="B187" t="s">
        <v>12</v>
      </c>
      <c r="C187" s="1">
        <v>46058</v>
      </c>
      <c r="D187" s="2">
        <v>0.53125</v>
      </c>
      <c r="E187" s="2">
        <v>0.57291666666666663</v>
      </c>
      <c r="F187">
        <v>40</v>
      </c>
      <c r="G187" s="2">
        <f t="shared" si="10"/>
        <v>4.166666666666663E-2</v>
      </c>
      <c r="H187">
        <f t="shared" si="11"/>
        <v>1</v>
      </c>
      <c r="I187">
        <f t="shared" si="12"/>
        <v>0</v>
      </c>
      <c r="J187">
        <f t="shared" si="13"/>
        <v>1</v>
      </c>
      <c r="K187">
        <f t="shared" si="14"/>
        <v>40</v>
      </c>
    </row>
    <row r="188" spans="1:11" x14ac:dyDescent="0.25">
      <c r="A188" t="s">
        <v>6</v>
      </c>
      <c r="B188" t="s">
        <v>7</v>
      </c>
      <c r="C188" s="1">
        <v>46058</v>
      </c>
      <c r="D188" s="2">
        <v>0.57291666666666663</v>
      </c>
      <c r="E188" s="2">
        <v>0.63541666666666663</v>
      </c>
      <c r="F188">
        <v>60</v>
      </c>
      <c r="G188" s="2">
        <f t="shared" si="10"/>
        <v>6.25E-2</v>
      </c>
      <c r="H188">
        <f t="shared" si="11"/>
        <v>1</v>
      </c>
      <c r="I188">
        <f t="shared" si="12"/>
        <v>30</v>
      </c>
      <c r="J188">
        <f t="shared" si="13"/>
        <v>1.5</v>
      </c>
      <c r="K188">
        <f t="shared" si="14"/>
        <v>90</v>
      </c>
    </row>
    <row r="189" spans="1:11" x14ac:dyDescent="0.25">
      <c r="A189" t="s">
        <v>19</v>
      </c>
      <c r="B189" t="s">
        <v>9</v>
      </c>
      <c r="C189" s="1">
        <v>46059</v>
      </c>
      <c r="D189" s="2">
        <v>0.375</v>
      </c>
      <c r="E189" s="2">
        <v>0.44791666666666669</v>
      </c>
      <c r="F189">
        <v>50</v>
      </c>
      <c r="G189" s="2">
        <f t="shared" si="10"/>
        <v>7.2916666666666685E-2</v>
      </c>
      <c r="H189">
        <f t="shared" si="11"/>
        <v>1</v>
      </c>
      <c r="I189">
        <f t="shared" si="12"/>
        <v>45</v>
      </c>
      <c r="J189">
        <f t="shared" si="13"/>
        <v>1.75</v>
      </c>
      <c r="K189">
        <f t="shared" si="14"/>
        <v>87.5</v>
      </c>
    </row>
    <row r="190" spans="1:11" x14ac:dyDescent="0.25">
      <c r="A190" t="s">
        <v>8</v>
      </c>
      <c r="B190" t="s">
        <v>9</v>
      </c>
      <c r="C190" s="1">
        <v>46059</v>
      </c>
      <c r="D190" s="2">
        <v>0.45833333333333331</v>
      </c>
      <c r="E190" s="2">
        <v>0.54166666666666663</v>
      </c>
      <c r="F190">
        <v>50</v>
      </c>
      <c r="G190" s="2">
        <f t="shared" si="10"/>
        <v>8.3333333333333315E-2</v>
      </c>
      <c r="H190">
        <f t="shared" si="11"/>
        <v>2</v>
      </c>
      <c r="I190">
        <f t="shared" si="12"/>
        <v>0</v>
      </c>
      <c r="J190">
        <f t="shared" si="13"/>
        <v>2</v>
      </c>
      <c r="K190">
        <f t="shared" si="14"/>
        <v>100</v>
      </c>
    </row>
    <row r="191" spans="1:11" x14ac:dyDescent="0.25">
      <c r="A191" t="s">
        <v>10</v>
      </c>
      <c r="B191" t="s">
        <v>7</v>
      </c>
      <c r="C191" s="1">
        <v>46059</v>
      </c>
      <c r="D191" s="2">
        <v>0.57291666666666663</v>
      </c>
      <c r="E191" s="2">
        <v>0.61458333333333337</v>
      </c>
      <c r="F191">
        <v>60</v>
      </c>
      <c r="G191" s="2">
        <f t="shared" si="10"/>
        <v>4.1666666666666741E-2</v>
      </c>
      <c r="H191">
        <f t="shared" si="11"/>
        <v>1</v>
      </c>
      <c r="I191">
        <f t="shared" si="12"/>
        <v>0</v>
      </c>
      <c r="J191">
        <f t="shared" si="13"/>
        <v>1</v>
      </c>
      <c r="K191">
        <f t="shared" si="14"/>
        <v>60</v>
      </c>
    </row>
    <row r="192" spans="1:11" x14ac:dyDescent="0.25">
      <c r="A192" t="s">
        <v>11</v>
      </c>
      <c r="B192" t="s">
        <v>12</v>
      </c>
      <c r="C192" s="1">
        <v>46059</v>
      </c>
      <c r="D192" s="2">
        <v>0.64583333333333337</v>
      </c>
      <c r="E192" s="2">
        <v>0.72916666666666663</v>
      </c>
      <c r="F192">
        <v>40</v>
      </c>
      <c r="G192" s="2">
        <f t="shared" si="10"/>
        <v>8.3333333333333259E-2</v>
      </c>
      <c r="H192">
        <f t="shared" si="11"/>
        <v>2</v>
      </c>
      <c r="I192">
        <f t="shared" si="12"/>
        <v>0</v>
      </c>
      <c r="J192">
        <f t="shared" si="13"/>
        <v>2</v>
      </c>
      <c r="K192">
        <f t="shared" si="14"/>
        <v>80</v>
      </c>
    </row>
    <row r="193" spans="1:11" x14ac:dyDescent="0.25">
      <c r="A193" t="s">
        <v>8</v>
      </c>
      <c r="B193" t="s">
        <v>9</v>
      </c>
      <c r="C193" s="1">
        <v>46062</v>
      </c>
      <c r="D193" s="2">
        <v>0.375</v>
      </c>
      <c r="E193" s="2">
        <v>0.42708333333333331</v>
      </c>
      <c r="F193">
        <v>50</v>
      </c>
      <c r="G193" s="2">
        <f t="shared" si="10"/>
        <v>5.2083333333333315E-2</v>
      </c>
      <c r="H193">
        <f t="shared" si="11"/>
        <v>1</v>
      </c>
      <c r="I193">
        <f t="shared" si="12"/>
        <v>15</v>
      </c>
      <c r="J193">
        <f t="shared" si="13"/>
        <v>1.25</v>
      </c>
      <c r="K193">
        <f t="shared" si="14"/>
        <v>62.5</v>
      </c>
    </row>
    <row r="194" spans="1:11" x14ac:dyDescent="0.25">
      <c r="A194" t="s">
        <v>14</v>
      </c>
      <c r="B194" t="s">
        <v>7</v>
      </c>
      <c r="C194" s="1">
        <v>46063</v>
      </c>
      <c r="D194" s="2">
        <v>0.375</v>
      </c>
      <c r="E194" s="2">
        <v>0.41666666666666669</v>
      </c>
      <c r="F194">
        <v>60</v>
      </c>
      <c r="G194" s="2">
        <f t="shared" si="10"/>
        <v>4.1666666666666685E-2</v>
      </c>
      <c r="H194">
        <f t="shared" si="11"/>
        <v>1</v>
      </c>
      <c r="I194">
        <f t="shared" si="12"/>
        <v>0</v>
      </c>
      <c r="J194">
        <f t="shared" si="13"/>
        <v>1</v>
      </c>
      <c r="K194">
        <f t="shared" si="14"/>
        <v>60</v>
      </c>
    </row>
    <row r="195" spans="1:11" x14ac:dyDescent="0.25">
      <c r="A195" t="s">
        <v>16</v>
      </c>
      <c r="B195" t="s">
        <v>7</v>
      </c>
      <c r="C195" s="1">
        <v>46063</v>
      </c>
      <c r="D195" s="2">
        <v>0.44791666666666669</v>
      </c>
      <c r="E195" s="2">
        <v>0.52083333333333337</v>
      </c>
      <c r="F195">
        <v>60</v>
      </c>
      <c r="G195" s="2">
        <f t="shared" ref="G195:G236" si="15">E195-D195</f>
        <v>7.2916666666666685E-2</v>
      </c>
      <c r="H195">
        <f t="shared" ref="H195:H236" si="16">HOUR(G195)</f>
        <v>1</v>
      </c>
      <c r="I195">
        <f t="shared" ref="I195:I236" si="17">MINUTE(G195)</f>
        <v>45</v>
      </c>
      <c r="J195">
        <f t="shared" ref="J195:J236" si="18">H195+I195/60</f>
        <v>1.75</v>
      </c>
      <c r="K195">
        <f t="shared" ref="K195:K236" si="19">J195*F195</f>
        <v>105</v>
      </c>
    </row>
    <row r="196" spans="1:11" x14ac:dyDescent="0.25">
      <c r="A196" t="s">
        <v>8</v>
      </c>
      <c r="B196" t="s">
        <v>9</v>
      </c>
      <c r="C196" s="1">
        <v>46063</v>
      </c>
      <c r="D196" s="2">
        <v>0.5625</v>
      </c>
      <c r="E196" s="2">
        <v>0.63541666666666663</v>
      </c>
      <c r="F196">
        <v>50</v>
      </c>
      <c r="G196" s="2">
        <f t="shared" si="15"/>
        <v>7.291666666666663E-2</v>
      </c>
      <c r="H196">
        <f t="shared" si="16"/>
        <v>1</v>
      </c>
      <c r="I196">
        <f t="shared" si="17"/>
        <v>45</v>
      </c>
      <c r="J196">
        <f t="shared" si="18"/>
        <v>1.75</v>
      </c>
      <c r="K196">
        <f t="shared" si="19"/>
        <v>87.5</v>
      </c>
    </row>
    <row r="197" spans="1:11" x14ac:dyDescent="0.25">
      <c r="A197" t="s">
        <v>19</v>
      </c>
      <c r="B197" t="s">
        <v>9</v>
      </c>
      <c r="C197" s="1">
        <v>46063</v>
      </c>
      <c r="D197" s="2">
        <v>0.64583333333333337</v>
      </c>
      <c r="E197" s="2">
        <v>0.6875</v>
      </c>
      <c r="F197">
        <v>50</v>
      </c>
      <c r="G197" s="2">
        <f t="shared" si="15"/>
        <v>4.166666666666663E-2</v>
      </c>
      <c r="H197">
        <f t="shared" si="16"/>
        <v>1</v>
      </c>
      <c r="I197">
        <f t="shared" si="17"/>
        <v>0</v>
      </c>
      <c r="J197">
        <f t="shared" si="18"/>
        <v>1</v>
      </c>
      <c r="K197">
        <f t="shared" si="19"/>
        <v>50</v>
      </c>
    </row>
    <row r="198" spans="1:11" x14ac:dyDescent="0.25">
      <c r="A198" t="s">
        <v>14</v>
      </c>
      <c r="B198" t="s">
        <v>7</v>
      </c>
      <c r="C198" s="1">
        <v>46063</v>
      </c>
      <c r="D198" s="2">
        <v>0.69791666666666663</v>
      </c>
      <c r="E198" s="2">
        <v>0.77083333333333337</v>
      </c>
      <c r="F198">
        <v>60</v>
      </c>
      <c r="G198" s="2">
        <f t="shared" si="15"/>
        <v>7.2916666666666741E-2</v>
      </c>
      <c r="H198">
        <f t="shared" si="16"/>
        <v>1</v>
      </c>
      <c r="I198">
        <f t="shared" si="17"/>
        <v>45</v>
      </c>
      <c r="J198">
        <f t="shared" si="18"/>
        <v>1.75</v>
      </c>
      <c r="K198">
        <f t="shared" si="19"/>
        <v>105</v>
      </c>
    </row>
    <row r="199" spans="1:11" x14ac:dyDescent="0.25">
      <c r="A199" t="s">
        <v>11</v>
      </c>
      <c r="B199" t="s">
        <v>12</v>
      </c>
      <c r="C199" s="1">
        <v>46064</v>
      </c>
      <c r="D199" s="2">
        <v>0.375</v>
      </c>
      <c r="E199" s="2">
        <v>0.42708333333333331</v>
      </c>
      <c r="F199">
        <v>40</v>
      </c>
      <c r="G199" s="2">
        <f t="shared" si="15"/>
        <v>5.2083333333333315E-2</v>
      </c>
      <c r="H199">
        <f t="shared" si="16"/>
        <v>1</v>
      </c>
      <c r="I199">
        <f t="shared" si="17"/>
        <v>15</v>
      </c>
      <c r="J199">
        <f t="shared" si="18"/>
        <v>1.25</v>
      </c>
      <c r="K199">
        <f t="shared" si="19"/>
        <v>50</v>
      </c>
    </row>
    <row r="200" spans="1:11" x14ac:dyDescent="0.25">
      <c r="A200" t="s">
        <v>24</v>
      </c>
      <c r="B200" t="s">
        <v>7</v>
      </c>
      <c r="C200" s="1">
        <v>46064</v>
      </c>
      <c r="D200" s="2">
        <v>0.44791666666666669</v>
      </c>
      <c r="E200" s="2">
        <v>0.5</v>
      </c>
      <c r="F200">
        <v>60</v>
      </c>
      <c r="G200" s="2">
        <f t="shared" si="15"/>
        <v>5.2083333333333315E-2</v>
      </c>
      <c r="H200">
        <f t="shared" si="16"/>
        <v>1</v>
      </c>
      <c r="I200">
        <f t="shared" si="17"/>
        <v>15</v>
      </c>
      <c r="J200">
        <f t="shared" si="18"/>
        <v>1.25</v>
      </c>
      <c r="K200">
        <f t="shared" si="19"/>
        <v>75</v>
      </c>
    </row>
    <row r="201" spans="1:11" x14ac:dyDescent="0.25">
      <c r="A201" t="s">
        <v>8</v>
      </c>
      <c r="B201" t="s">
        <v>9</v>
      </c>
      <c r="C201" s="1">
        <v>46064</v>
      </c>
      <c r="D201" s="2">
        <v>0.5</v>
      </c>
      <c r="E201" s="2">
        <v>0.54166666666666663</v>
      </c>
      <c r="F201">
        <v>50</v>
      </c>
      <c r="G201" s="2">
        <f t="shared" si="15"/>
        <v>4.166666666666663E-2</v>
      </c>
      <c r="H201">
        <f t="shared" si="16"/>
        <v>1</v>
      </c>
      <c r="I201">
        <f t="shared" si="17"/>
        <v>0</v>
      </c>
      <c r="J201">
        <f t="shared" si="18"/>
        <v>1</v>
      </c>
      <c r="K201">
        <f t="shared" si="19"/>
        <v>50</v>
      </c>
    </row>
    <row r="202" spans="1:11" x14ac:dyDescent="0.25">
      <c r="A202" t="s">
        <v>13</v>
      </c>
      <c r="B202" t="s">
        <v>7</v>
      </c>
      <c r="C202" s="1">
        <v>46064</v>
      </c>
      <c r="D202" s="2">
        <v>0.55208333333333337</v>
      </c>
      <c r="E202" s="2">
        <v>0.59375</v>
      </c>
      <c r="F202">
        <v>60</v>
      </c>
      <c r="G202" s="2">
        <f t="shared" si="15"/>
        <v>4.166666666666663E-2</v>
      </c>
      <c r="H202">
        <f t="shared" si="16"/>
        <v>1</v>
      </c>
      <c r="I202">
        <f t="shared" si="17"/>
        <v>0</v>
      </c>
      <c r="J202">
        <f t="shared" si="18"/>
        <v>1</v>
      </c>
      <c r="K202">
        <f t="shared" si="19"/>
        <v>60</v>
      </c>
    </row>
    <row r="203" spans="1:11" x14ac:dyDescent="0.25">
      <c r="A203" t="s">
        <v>18</v>
      </c>
      <c r="B203" t="s">
        <v>12</v>
      </c>
      <c r="C203" s="1">
        <v>46064</v>
      </c>
      <c r="D203" s="2">
        <v>0.59375</v>
      </c>
      <c r="E203" s="2">
        <v>0.63541666666666663</v>
      </c>
      <c r="F203">
        <v>40</v>
      </c>
      <c r="G203" s="2">
        <f t="shared" si="15"/>
        <v>4.166666666666663E-2</v>
      </c>
      <c r="H203">
        <f t="shared" si="16"/>
        <v>1</v>
      </c>
      <c r="I203">
        <f t="shared" si="17"/>
        <v>0</v>
      </c>
      <c r="J203">
        <f t="shared" si="18"/>
        <v>1</v>
      </c>
      <c r="K203">
        <f t="shared" si="19"/>
        <v>40</v>
      </c>
    </row>
    <row r="204" spans="1:11" x14ac:dyDescent="0.25">
      <c r="A204" t="s">
        <v>15</v>
      </c>
      <c r="B204" t="s">
        <v>7</v>
      </c>
      <c r="C204" s="1">
        <v>46065</v>
      </c>
      <c r="D204" s="2">
        <v>0.39583333333333331</v>
      </c>
      <c r="E204" s="2">
        <v>0.45833333333333331</v>
      </c>
      <c r="F204">
        <v>60</v>
      </c>
      <c r="G204" s="2">
        <f t="shared" si="15"/>
        <v>6.25E-2</v>
      </c>
      <c r="H204">
        <f t="shared" si="16"/>
        <v>1</v>
      </c>
      <c r="I204">
        <f t="shared" si="17"/>
        <v>30</v>
      </c>
      <c r="J204">
        <f t="shared" si="18"/>
        <v>1.5</v>
      </c>
      <c r="K204">
        <f t="shared" si="19"/>
        <v>90</v>
      </c>
    </row>
    <row r="205" spans="1:11" x14ac:dyDescent="0.25">
      <c r="A205" t="s">
        <v>10</v>
      </c>
      <c r="B205" t="s">
        <v>9</v>
      </c>
      <c r="C205" s="1">
        <v>46065</v>
      </c>
      <c r="D205" s="2">
        <v>0.45833333333333331</v>
      </c>
      <c r="E205" s="2">
        <v>0.51041666666666663</v>
      </c>
      <c r="F205">
        <v>50</v>
      </c>
      <c r="G205" s="2">
        <f t="shared" si="15"/>
        <v>5.2083333333333315E-2</v>
      </c>
      <c r="H205">
        <f t="shared" si="16"/>
        <v>1</v>
      </c>
      <c r="I205">
        <f t="shared" si="17"/>
        <v>15</v>
      </c>
      <c r="J205">
        <f t="shared" si="18"/>
        <v>1.25</v>
      </c>
      <c r="K205">
        <f t="shared" si="19"/>
        <v>62.5</v>
      </c>
    </row>
    <row r="206" spans="1:11" x14ac:dyDescent="0.25">
      <c r="A206" t="s">
        <v>16</v>
      </c>
      <c r="B206" t="s">
        <v>7</v>
      </c>
      <c r="C206" s="1">
        <v>46065</v>
      </c>
      <c r="D206" s="2">
        <v>0.55208333333333337</v>
      </c>
      <c r="E206" s="2">
        <v>0.60416666666666663</v>
      </c>
      <c r="F206">
        <v>60</v>
      </c>
      <c r="G206" s="2">
        <f t="shared" si="15"/>
        <v>5.2083333333333259E-2</v>
      </c>
      <c r="H206">
        <f t="shared" si="16"/>
        <v>1</v>
      </c>
      <c r="I206">
        <f t="shared" si="17"/>
        <v>15</v>
      </c>
      <c r="J206">
        <f t="shared" si="18"/>
        <v>1.25</v>
      </c>
      <c r="K206">
        <f t="shared" si="19"/>
        <v>75</v>
      </c>
    </row>
    <row r="207" spans="1:11" x14ac:dyDescent="0.25">
      <c r="A207" t="s">
        <v>16</v>
      </c>
      <c r="B207" t="s">
        <v>7</v>
      </c>
      <c r="C207" s="1">
        <v>46066</v>
      </c>
      <c r="D207" s="2">
        <v>0.375</v>
      </c>
      <c r="E207" s="2">
        <v>0.42708333333333331</v>
      </c>
      <c r="F207">
        <v>60</v>
      </c>
      <c r="G207" s="2">
        <f t="shared" si="15"/>
        <v>5.2083333333333315E-2</v>
      </c>
      <c r="H207">
        <f t="shared" si="16"/>
        <v>1</v>
      </c>
      <c r="I207">
        <f t="shared" si="17"/>
        <v>15</v>
      </c>
      <c r="J207">
        <f t="shared" si="18"/>
        <v>1.25</v>
      </c>
      <c r="K207">
        <f t="shared" si="19"/>
        <v>75</v>
      </c>
    </row>
    <row r="208" spans="1:11" x14ac:dyDescent="0.25">
      <c r="A208" t="s">
        <v>18</v>
      </c>
      <c r="B208" t="s">
        <v>12</v>
      </c>
      <c r="C208" s="1">
        <v>46066</v>
      </c>
      <c r="D208" s="2">
        <v>0.45833333333333331</v>
      </c>
      <c r="E208" s="2">
        <v>0.5</v>
      </c>
      <c r="F208">
        <v>40</v>
      </c>
      <c r="G208" s="2">
        <f t="shared" si="15"/>
        <v>4.1666666666666685E-2</v>
      </c>
      <c r="H208">
        <f t="shared" si="16"/>
        <v>1</v>
      </c>
      <c r="I208">
        <f t="shared" si="17"/>
        <v>0</v>
      </c>
      <c r="J208">
        <f t="shared" si="18"/>
        <v>1</v>
      </c>
      <c r="K208">
        <f t="shared" si="19"/>
        <v>40</v>
      </c>
    </row>
    <row r="209" spans="1:11" x14ac:dyDescent="0.25">
      <c r="A209" t="s">
        <v>17</v>
      </c>
      <c r="B209" t="s">
        <v>9</v>
      </c>
      <c r="C209" s="1">
        <v>46066</v>
      </c>
      <c r="D209" s="2">
        <v>0.52083333333333337</v>
      </c>
      <c r="E209" s="2">
        <v>0.57291666666666663</v>
      </c>
      <c r="F209">
        <v>50</v>
      </c>
      <c r="G209" s="2">
        <f t="shared" si="15"/>
        <v>5.2083333333333259E-2</v>
      </c>
      <c r="H209">
        <f t="shared" si="16"/>
        <v>1</v>
      </c>
      <c r="I209">
        <f t="shared" si="17"/>
        <v>15</v>
      </c>
      <c r="J209">
        <f t="shared" si="18"/>
        <v>1.25</v>
      </c>
      <c r="K209">
        <f t="shared" si="19"/>
        <v>62.5</v>
      </c>
    </row>
    <row r="210" spans="1:11" x14ac:dyDescent="0.25">
      <c r="A210" t="s">
        <v>8</v>
      </c>
      <c r="B210" t="s">
        <v>9</v>
      </c>
      <c r="C210" s="1">
        <v>46066</v>
      </c>
      <c r="D210" s="2">
        <v>0.60416666666666663</v>
      </c>
      <c r="E210" s="2">
        <v>0.67708333333333337</v>
      </c>
      <c r="F210">
        <v>50</v>
      </c>
      <c r="G210" s="2">
        <f t="shared" si="15"/>
        <v>7.2916666666666741E-2</v>
      </c>
      <c r="H210">
        <f t="shared" si="16"/>
        <v>1</v>
      </c>
      <c r="I210">
        <f t="shared" si="17"/>
        <v>45</v>
      </c>
      <c r="J210">
        <f t="shared" si="18"/>
        <v>1.75</v>
      </c>
      <c r="K210">
        <f t="shared" si="19"/>
        <v>87.5</v>
      </c>
    </row>
    <row r="211" spans="1:11" x14ac:dyDescent="0.25">
      <c r="A211" t="s">
        <v>15</v>
      </c>
      <c r="B211" t="s">
        <v>12</v>
      </c>
      <c r="C211" s="1">
        <v>46069</v>
      </c>
      <c r="D211" s="2">
        <v>0.375</v>
      </c>
      <c r="E211" s="2">
        <v>0.4375</v>
      </c>
      <c r="F211">
        <v>40</v>
      </c>
      <c r="G211" s="2">
        <f t="shared" si="15"/>
        <v>6.25E-2</v>
      </c>
      <c r="H211">
        <f t="shared" si="16"/>
        <v>1</v>
      </c>
      <c r="I211">
        <f t="shared" si="17"/>
        <v>30</v>
      </c>
      <c r="J211">
        <f t="shared" si="18"/>
        <v>1.5</v>
      </c>
      <c r="K211">
        <f t="shared" si="19"/>
        <v>60</v>
      </c>
    </row>
    <row r="212" spans="1:11" x14ac:dyDescent="0.25">
      <c r="A212" t="s">
        <v>8</v>
      </c>
      <c r="B212" t="s">
        <v>9</v>
      </c>
      <c r="C212" s="1">
        <v>46069</v>
      </c>
      <c r="D212" s="2">
        <v>0.47916666666666669</v>
      </c>
      <c r="E212" s="2">
        <v>0.54166666666666663</v>
      </c>
      <c r="F212">
        <v>50</v>
      </c>
      <c r="G212" s="2">
        <f t="shared" si="15"/>
        <v>6.2499999999999944E-2</v>
      </c>
      <c r="H212">
        <f t="shared" si="16"/>
        <v>1</v>
      </c>
      <c r="I212">
        <f t="shared" si="17"/>
        <v>30</v>
      </c>
      <c r="J212">
        <f t="shared" si="18"/>
        <v>1.5</v>
      </c>
      <c r="K212">
        <f t="shared" si="19"/>
        <v>75</v>
      </c>
    </row>
    <row r="213" spans="1:11" x14ac:dyDescent="0.25">
      <c r="A213" t="s">
        <v>15</v>
      </c>
      <c r="B213" t="s">
        <v>7</v>
      </c>
      <c r="C213" s="1">
        <v>46070</v>
      </c>
      <c r="D213" s="2">
        <v>0.375</v>
      </c>
      <c r="E213" s="2">
        <v>0.42708333333333331</v>
      </c>
      <c r="F213">
        <v>60</v>
      </c>
      <c r="G213" s="2">
        <f t="shared" si="15"/>
        <v>5.2083333333333315E-2</v>
      </c>
      <c r="H213">
        <f t="shared" si="16"/>
        <v>1</v>
      </c>
      <c r="I213">
        <f t="shared" si="17"/>
        <v>15</v>
      </c>
      <c r="J213">
        <f t="shared" si="18"/>
        <v>1.25</v>
      </c>
      <c r="K213">
        <f t="shared" si="19"/>
        <v>75</v>
      </c>
    </row>
    <row r="214" spans="1:11" x14ac:dyDescent="0.25">
      <c r="A214" t="s">
        <v>8</v>
      </c>
      <c r="B214" t="s">
        <v>9</v>
      </c>
      <c r="C214" s="1">
        <v>46070</v>
      </c>
      <c r="D214" s="2">
        <v>0.4375</v>
      </c>
      <c r="E214" s="2">
        <v>0.51041666666666663</v>
      </c>
      <c r="F214">
        <v>50</v>
      </c>
      <c r="G214" s="2">
        <f t="shared" si="15"/>
        <v>7.291666666666663E-2</v>
      </c>
      <c r="H214">
        <f t="shared" si="16"/>
        <v>1</v>
      </c>
      <c r="I214">
        <f t="shared" si="17"/>
        <v>45</v>
      </c>
      <c r="J214">
        <f t="shared" si="18"/>
        <v>1.75</v>
      </c>
      <c r="K214">
        <f t="shared" si="19"/>
        <v>87.5</v>
      </c>
    </row>
    <row r="215" spans="1:11" x14ac:dyDescent="0.25">
      <c r="A215" t="s">
        <v>11</v>
      </c>
      <c r="B215" t="s">
        <v>12</v>
      </c>
      <c r="C215" s="1">
        <v>46070</v>
      </c>
      <c r="D215" s="2">
        <v>0.55208333333333337</v>
      </c>
      <c r="E215" s="2">
        <v>0.63541666666666663</v>
      </c>
      <c r="F215">
        <v>40</v>
      </c>
      <c r="G215" s="2">
        <f t="shared" si="15"/>
        <v>8.3333333333333259E-2</v>
      </c>
      <c r="H215">
        <f t="shared" si="16"/>
        <v>2</v>
      </c>
      <c r="I215">
        <f t="shared" si="17"/>
        <v>0</v>
      </c>
      <c r="J215">
        <f t="shared" si="18"/>
        <v>2</v>
      </c>
      <c r="K215">
        <f t="shared" si="19"/>
        <v>80</v>
      </c>
    </row>
    <row r="216" spans="1:11" x14ac:dyDescent="0.25">
      <c r="A216" t="s">
        <v>10</v>
      </c>
      <c r="B216" t="s">
        <v>9</v>
      </c>
      <c r="C216" s="1">
        <v>46070</v>
      </c>
      <c r="D216" s="2">
        <v>0.63541666666666663</v>
      </c>
      <c r="E216" s="2">
        <v>0.69791666666666663</v>
      </c>
      <c r="F216">
        <v>50</v>
      </c>
      <c r="G216" s="2">
        <f t="shared" si="15"/>
        <v>6.25E-2</v>
      </c>
      <c r="H216">
        <f t="shared" si="16"/>
        <v>1</v>
      </c>
      <c r="I216">
        <f t="shared" si="17"/>
        <v>30</v>
      </c>
      <c r="J216">
        <f t="shared" si="18"/>
        <v>1.5</v>
      </c>
      <c r="K216">
        <f t="shared" si="19"/>
        <v>75</v>
      </c>
    </row>
    <row r="217" spans="1:11" x14ac:dyDescent="0.25">
      <c r="A217" t="s">
        <v>8</v>
      </c>
      <c r="B217" t="s">
        <v>9</v>
      </c>
      <c r="C217" s="1">
        <v>46071</v>
      </c>
      <c r="D217" s="2">
        <v>0.375</v>
      </c>
      <c r="E217" s="2">
        <v>0.4375</v>
      </c>
      <c r="F217">
        <v>50</v>
      </c>
      <c r="G217" s="2">
        <f t="shared" si="15"/>
        <v>6.25E-2</v>
      </c>
      <c r="H217">
        <f t="shared" si="16"/>
        <v>1</v>
      </c>
      <c r="I217">
        <f t="shared" si="17"/>
        <v>30</v>
      </c>
      <c r="J217">
        <f t="shared" si="18"/>
        <v>1.5</v>
      </c>
      <c r="K217">
        <f t="shared" si="19"/>
        <v>75</v>
      </c>
    </row>
    <row r="218" spans="1:11" x14ac:dyDescent="0.25">
      <c r="A218" t="s">
        <v>6</v>
      </c>
      <c r="B218" t="s">
        <v>7</v>
      </c>
      <c r="C218" s="1">
        <v>46071</v>
      </c>
      <c r="D218" s="2">
        <v>0.47916666666666669</v>
      </c>
      <c r="E218" s="2">
        <v>0.54166666666666663</v>
      </c>
      <c r="F218">
        <v>60</v>
      </c>
      <c r="G218" s="2">
        <f t="shared" si="15"/>
        <v>6.2499999999999944E-2</v>
      </c>
      <c r="H218">
        <f t="shared" si="16"/>
        <v>1</v>
      </c>
      <c r="I218">
        <f t="shared" si="17"/>
        <v>30</v>
      </c>
      <c r="J218">
        <f t="shared" si="18"/>
        <v>1.5</v>
      </c>
      <c r="K218">
        <f t="shared" si="19"/>
        <v>90</v>
      </c>
    </row>
    <row r="219" spans="1:11" x14ac:dyDescent="0.25">
      <c r="A219" t="s">
        <v>24</v>
      </c>
      <c r="B219" t="s">
        <v>7</v>
      </c>
      <c r="C219" s="1">
        <v>46071</v>
      </c>
      <c r="D219" s="2">
        <v>0.58333333333333337</v>
      </c>
      <c r="E219" s="2">
        <v>0.64583333333333337</v>
      </c>
      <c r="F219">
        <v>60</v>
      </c>
      <c r="G219" s="2">
        <f t="shared" si="15"/>
        <v>6.25E-2</v>
      </c>
      <c r="H219">
        <f t="shared" si="16"/>
        <v>1</v>
      </c>
      <c r="I219">
        <f t="shared" si="17"/>
        <v>30</v>
      </c>
      <c r="J219">
        <f t="shared" si="18"/>
        <v>1.5</v>
      </c>
      <c r="K219">
        <f t="shared" si="19"/>
        <v>90</v>
      </c>
    </row>
    <row r="220" spans="1:11" x14ac:dyDescent="0.25">
      <c r="A220" t="s">
        <v>8</v>
      </c>
      <c r="B220" t="s">
        <v>9</v>
      </c>
      <c r="C220" s="1">
        <v>46072</v>
      </c>
      <c r="D220" s="2">
        <v>0.375</v>
      </c>
      <c r="E220" s="2">
        <v>0.45833333333333331</v>
      </c>
      <c r="F220">
        <v>50</v>
      </c>
      <c r="G220" s="2">
        <f t="shared" si="15"/>
        <v>8.3333333333333315E-2</v>
      </c>
      <c r="H220">
        <f t="shared" si="16"/>
        <v>2</v>
      </c>
      <c r="I220">
        <f t="shared" si="17"/>
        <v>0</v>
      </c>
      <c r="J220">
        <f t="shared" si="18"/>
        <v>2</v>
      </c>
      <c r="K220">
        <f t="shared" si="19"/>
        <v>100</v>
      </c>
    </row>
    <row r="221" spans="1:11" x14ac:dyDescent="0.25">
      <c r="A221" t="s">
        <v>6</v>
      </c>
      <c r="B221" t="s">
        <v>7</v>
      </c>
      <c r="C221" s="1">
        <v>46073</v>
      </c>
      <c r="D221" s="2">
        <v>0.375</v>
      </c>
      <c r="E221" s="2">
        <v>0.42708333333333331</v>
      </c>
      <c r="F221">
        <v>60</v>
      </c>
      <c r="G221" s="2">
        <f t="shared" si="15"/>
        <v>5.2083333333333315E-2</v>
      </c>
      <c r="H221">
        <f t="shared" si="16"/>
        <v>1</v>
      </c>
      <c r="I221">
        <f t="shared" si="17"/>
        <v>15</v>
      </c>
      <c r="J221">
        <f t="shared" si="18"/>
        <v>1.25</v>
      </c>
      <c r="K221">
        <f t="shared" si="19"/>
        <v>75</v>
      </c>
    </row>
    <row r="222" spans="1:11" x14ac:dyDescent="0.25">
      <c r="A222" t="s">
        <v>6</v>
      </c>
      <c r="B222" t="s">
        <v>7</v>
      </c>
      <c r="C222" s="1">
        <v>46073</v>
      </c>
      <c r="D222" s="2">
        <v>0.4375</v>
      </c>
      <c r="E222" s="2">
        <v>0.48958333333333331</v>
      </c>
      <c r="F222">
        <v>60</v>
      </c>
      <c r="G222" s="2">
        <f t="shared" si="15"/>
        <v>5.2083333333333315E-2</v>
      </c>
      <c r="H222">
        <f t="shared" si="16"/>
        <v>1</v>
      </c>
      <c r="I222">
        <f t="shared" si="17"/>
        <v>15</v>
      </c>
      <c r="J222">
        <f t="shared" si="18"/>
        <v>1.25</v>
      </c>
      <c r="K222">
        <f t="shared" si="19"/>
        <v>75</v>
      </c>
    </row>
    <row r="223" spans="1:11" x14ac:dyDescent="0.25">
      <c r="A223" t="s">
        <v>11</v>
      </c>
      <c r="B223" t="s">
        <v>12</v>
      </c>
      <c r="C223" s="1">
        <v>46073</v>
      </c>
      <c r="D223" s="2">
        <v>0.51041666666666663</v>
      </c>
      <c r="E223" s="2">
        <v>0.59375</v>
      </c>
      <c r="F223">
        <v>40</v>
      </c>
      <c r="G223" s="2">
        <f t="shared" si="15"/>
        <v>8.333333333333337E-2</v>
      </c>
      <c r="H223">
        <f t="shared" si="16"/>
        <v>2</v>
      </c>
      <c r="I223">
        <f t="shared" si="17"/>
        <v>0</v>
      </c>
      <c r="J223">
        <f t="shared" si="18"/>
        <v>2</v>
      </c>
      <c r="K223">
        <f t="shared" si="19"/>
        <v>80</v>
      </c>
    </row>
    <row r="224" spans="1:11" x14ac:dyDescent="0.25">
      <c r="A224" t="s">
        <v>17</v>
      </c>
      <c r="B224" t="s">
        <v>9</v>
      </c>
      <c r="C224" s="1">
        <v>46073</v>
      </c>
      <c r="D224" s="2">
        <v>0.60416666666666663</v>
      </c>
      <c r="E224" s="2">
        <v>0.65625</v>
      </c>
      <c r="F224">
        <v>50</v>
      </c>
      <c r="G224" s="2">
        <f t="shared" si="15"/>
        <v>5.208333333333337E-2</v>
      </c>
      <c r="H224">
        <f t="shared" si="16"/>
        <v>1</v>
      </c>
      <c r="I224">
        <f t="shared" si="17"/>
        <v>15</v>
      </c>
      <c r="J224">
        <f t="shared" si="18"/>
        <v>1.25</v>
      </c>
      <c r="K224">
        <f t="shared" si="19"/>
        <v>62.5</v>
      </c>
    </row>
    <row r="225" spans="1:11" x14ac:dyDescent="0.25">
      <c r="A225" t="s">
        <v>25</v>
      </c>
      <c r="B225" t="s">
        <v>7</v>
      </c>
      <c r="C225" s="1">
        <v>46073</v>
      </c>
      <c r="D225" s="2">
        <v>0.69791666666666663</v>
      </c>
      <c r="E225" s="2">
        <v>0.76041666666666663</v>
      </c>
      <c r="F225">
        <v>60</v>
      </c>
      <c r="G225" s="2">
        <f t="shared" si="15"/>
        <v>6.25E-2</v>
      </c>
      <c r="H225">
        <f t="shared" si="16"/>
        <v>1</v>
      </c>
      <c r="I225">
        <f t="shared" si="17"/>
        <v>30</v>
      </c>
      <c r="J225">
        <f t="shared" si="18"/>
        <v>1.5</v>
      </c>
      <c r="K225">
        <f t="shared" si="19"/>
        <v>90</v>
      </c>
    </row>
    <row r="226" spans="1:11" x14ac:dyDescent="0.25">
      <c r="A226" t="s">
        <v>16</v>
      </c>
      <c r="B226" t="s">
        <v>12</v>
      </c>
      <c r="C226" s="1">
        <v>46076</v>
      </c>
      <c r="D226" s="2">
        <v>0.375</v>
      </c>
      <c r="E226" s="2">
        <v>0.42708333333333331</v>
      </c>
      <c r="F226">
        <v>40</v>
      </c>
      <c r="G226" s="2">
        <f t="shared" si="15"/>
        <v>5.2083333333333315E-2</v>
      </c>
      <c r="H226">
        <f t="shared" si="16"/>
        <v>1</v>
      </c>
      <c r="I226">
        <f t="shared" si="17"/>
        <v>15</v>
      </c>
      <c r="J226">
        <f t="shared" si="18"/>
        <v>1.25</v>
      </c>
      <c r="K226">
        <f t="shared" si="19"/>
        <v>50</v>
      </c>
    </row>
    <row r="227" spans="1:11" x14ac:dyDescent="0.25">
      <c r="A227" t="s">
        <v>15</v>
      </c>
      <c r="B227" t="s">
        <v>12</v>
      </c>
      <c r="C227" s="1">
        <v>46077</v>
      </c>
      <c r="D227" s="2">
        <v>0.375</v>
      </c>
      <c r="E227" s="2">
        <v>0.4375</v>
      </c>
      <c r="F227">
        <v>40</v>
      </c>
      <c r="G227" s="2">
        <f t="shared" si="15"/>
        <v>6.25E-2</v>
      </c>
      <c r="H227">
        <f t="shared" si="16"/>
        <v>1</v>
      </c>
      <c r="I227">
        <f t="shared" si="17"/>
        <v>30</v>
      </c>
      <c r="J227">
        <f t="shared" si="18"/>
        <v>1.5</v>
      </c>
      <c r="K227">
        <f t="shared" si="19"/>
        <v>60</v>
      </c>
    </row>
    <row r="228" spans="1:11" x14ac:dyDescent="0.25">
      <c r="A228" t="s">
        <v>6</v>
      </c>
      <c r="B228" t="s">
        <v>7</v>
      </c>
      <c r="C228" s="1">
        <v>46077</v>
      </c>
      <c r="D228" s="2">
        <v>0.4375</v>
      </c>
      <c r="E228" s="2">
        <v>0.51041666666666663</v>
      </c>
      <c r="F228">
        <v>60</v>
      </c>
      <c r="G228" s="2">
        <f t="shared" si="15"/>
        <v>7.291666666666663E-2</v>
      </c>
      <c r="H228">
        <f t="shared" si="16"/>
        <v>1</v>
      </c>
      <c r="I228">
        <f t="shared" si="17"/>
        <v>45</v>
      </c>
      <c r="J228">
        <f t="shared" si="18"/>
        <v>1.75</v>
      </c>
      <c r="K228">
        <f t="shared" si="19"/>
        <v>105</v>
      </c>
    </row>
    <row r="229" spans="1:11" x14ac:dyDescent="0.25">
      <c r="A229" t="s">
        <v>19</v>
      </c>
      <c r="B229" t="s">
        <v>12</v>
      </c>
      <c r="C229" s="1">
        <v>46077</v>
      </c>
      <c r="D229" s="2">
        <v>0.52083333333333337</v>
      </c>
      <c r="E229" s="2">
        <v>0.58333333333333337</v>
      </c>
      <c r="F229">
        <v>40</v>
      </c>
      <c r="G229" s="2">
        <f t="shared" si="15"/>
        <v>6.25E-2</v>
      </c>
      <c r="H229">
        <f t="shared" si="16"/>
        <v>1</v>
      </c>
      <c r="I229">
        <f t="shared" si="17"/>
        <v>30</v>
      </c>
      <c r="J229">
        <f t="shared" si="18"/>
        <v>1.5</v>
      </c>
      <c r="K229">
        <f t="shared" si="19"/>
        <v>60</v>
      </c>
    </row>
    <row r="230" spans="1:11" x14ac:dyDescent="0.25">
      <c r="A230" t="s">
        <v>16</v>
      </c>
      <c r="B230" t="s">
        <v>12</v>
      </c>
      <c r="C230" s="1">
        <v>46079</v>
      </c>
      <c r="D230" s="2">
        <v>0.375</v>
      </c>
      <c r="E230" s="2">
        <v>0.45833333333333331</v>
      </c>
      <c r="F230">
        <v>40</v>
      </c>
      <c r="G230" s="2">
        <f t="shared" si="15"/>
        <v>8.3333333333333315E-2</v>
      </c>
      <c r="H230">
        <f t="shared" si="16"/>
        <v>2</v>
      </c>
      <c r="I230">
        <f t="shared" si="17"/>
        <v>0</v>
      </c>
      <c r="J230">
        <f t="shared" si="18"/>
        <v>2</v>
      </c>
      <c r="K230">
        <f t="shared" si="19"/>
        <v>80</v>
      </c>
    </row>
    <row r="231" spans="1:11" x14ac:dyDescent="0.25">
      <c r="A231" t="s">
        <v>18</v>
      </c>
      <c r="B231" t="s">
        <v>12</v>
      </c>
      <c r="C231" s="1">
        <v>46079</v>
      </c>
      <c r="D231" s="2">
        <v>0.45833333333333331</v>
      </c>
      <c r="E231" s="2">
        <v>0.51041666666666663</v>
      </c>
      <c r="F231">
        <v>40</v>
      </c>
      <c r="G231" s="2">
        <f t="shared" si="15"/>
        <v>5.2083333333333315E-2</v>
      </c>
      <c r="H231">
        <f t="shared" si="16"/>
        <v>1</v>
      </c>
      <c r="I231">
        <f t="shared" si="17"/>
        <v>15</v>
      </c>
      <c r="J231">
        <f t="shared" si="18"/>
        <v>1.25</v>
      </c>
      <c r="K231">
        <f t="shared" si="19"/>
        <v>50</v>
      </c>
    </row>
    <row r="232" spans="1:11" x14ac:dyDescent="0.25">
      <c r="A232" t="s">
        <v>14</v>
      </c>
      <c r="B232" t="s">
        <v>7</v>
      </c>
      <c r="C232" s="1">
        <v>46079</v>
      </c>
      <c r="D232" s="2">
        <v>0.52083333333333337</v>
      </c>
      <c r="E232" s="2">
        <v>0.58333333333333337</v>
      </c>
      <c r="F232">
        <v>60</v>
      </c>
      <c r="G232" s="2">
        <f t="shared" si="15"/>
        <v>6.25E-2</v>
      </c>
      <c r="H232">
        <f t="shared" si="16"/>
        <v>1</v>
      </c>
      <c r="I232">
        <f t="shared" si="17"/>
        <v>30</v>
      </c>
      <c r="J232">
        <f t="shared" si="18"/>
        <v>1.5</v>
      </c>
      <c r="K232">
        <f t="shared" si="19"/>
        <v>90</v>
      </c>
    </row>
    <row r="233" spans="1:11" x14ac:dyDescent="0.25">
      <c r="A233" t="s">
        <v>18</v>
      </c>
      <c r="B233" t="s">
        <v>12</v>
      </c>
      <c r="C233" s="1">
        <v>46080</v>
      </c>
      <c r="D233" s="2">
        <v>0.375</v>
      </c>
      <c r="E233" s="2">
        <v>0.44791666666666669</v>
      </c>
      <c r="F233">
        <v>40</v>
      </c>
      <c r="G233" s="2">
        <f t="shared" si="15"/>
        <v>7.2916666666666685E-2</v>
      </c>
      <c r="H233">
        <f t="shared" si="16"/>
        <v>1</v>
      </c>
      <c r="I233">
        <f t="shared" si="17"/>
        <v>45</v>
      </c>
      <c r="J233">
        <f t="shared" si="18"/>
        <v>1.75</v>
      </c>
      <c r="K233">
        <f t="shared" si="19"/>
        <v>70</v>
      </c>
    </row>
    <row r="234" spans="1:11" x14ac:dyDescent="0.25">
      <c r="A234" t="s">
        <v>19</v>
      </c>
      <c r="B234" t="s">
        <v>12</v>
      </c>
      <c r="C234" s="1">
        <v>46080</v>
      </c>
      <c r="D234" s="2">
        <v>0.45833333333333331</v>
      </c>
      <c r="E234" s="2">
        <v>0.53125</v>
      </c>
      <c r="F234">
        <v>40</v>
      </c>
      <c r="G234" s="2">
        <f t="shared" si="15"/>
        <v>7.2916666666666685E-2</v>
      </c>
      <c r="H234">
        <f t="shared" si="16"/>
        <v>1</v>
      </c>
      <c r="I234">
        <f t="shared" si="17"/>
        <v>45</v>
      </c>
      <c r="J234">
        <f t="shared" si="18"/>
        <v>1.75</v>
      </c>
      <c r="K234">
        <f t="shared" si="19"/>
        <v>70</v>
      </c>
    </row>
    <row r="235" spans="1:11" x14ac:dyDescent="0.25">
      <c r="A235" t="s">
        <v>10</v>
      </c>
      <c r="B235" t="s">
        <v>7</v>
      </c>
      <c r="C235" s="1">
        <v>46080</v>
      </c>
      <c r="D235" s="2">
        <v>0.53125</v>
      </c>
      <c r="E235" s="2">
        <v>0.58333333333333337</v>
      </c>
      <c r="F235">
        <v>60</v>
      </c>
      <c r="G235" s="2">
        <f t="shared" si="15"/>
        <v>5.208333333333337E-2</v>
      </c>
      <c r="H235">
        <f t="shared" si="16"/>
        <v>1</v>
      </c>
      <c r="I235">
        <f t="shared" si="17"/>
        <v>15</v>
      </c>
      <c r="J235">
        <f t="shared" si="18"/>
        <v>1.25</v>
      </c>
      <c r="K235">
        <f t="shared" si="19"/>
        <v>75</v>
      </c>
    </row>
    <row r="236" spans="1:11" x14ac:dyDescent="0.25">
      <c r="A236" t="s">
        <v>13</v>
      </c>
      <c r="B236" t="s">
        <v>9</v>
      </c>
      <c r="C236" s="1">
        <v>46080</v>
      </c>
      <c r="D236" s="2">
        <v>0.59375</v>
      </c>
      <c r="E236" s="2">
        <v>0.65625</v>
      </c>
      <c r="F236">
        <v>50</v>
      </c>
      <c r="G236" s="2">
        <f t="shared" si="15"/>
        <v>6.25E-2</v>
      </c>
      <c r="H236">
        <f t="shared" si="16"/>
        <v>1</v>
      </c>
      <c r="I236">
        <f t="shared" si="17"/>
        <v>30</v>
      </c>
      <c r="J236">
        <f t="shared" si="18"/>
        <v>1.5</v>
      </c>
      <c r="K236">
        <f t="shared" si="19"/>
        <v>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6"/>
  <sheetViews>
    <sheetView workbookViewId="0">
      <selection activeCell="Q20" sqref="Q20"/>
    </sheetView>
  </sheetViews>
  <sheetFormatPr defaultRowHeight="15" x14ac:dyDescent="0.25"/>
  <cols>
    <col min="1" max="1" width="12.85546875" style="6" bestFit="1" customWidth="1"/>
    <col min="2" max="2" width="12" style="6" bestFit="1" customWidth="1"/>
    <col min="3" max="3" width="10.140625" style="6" bestFit="1" customWidth="1"/>
    <col min="4" max="4" width="19" style="6" bestFit="1" customWidth="1"/>
    <col min="5" max="5" width="19.5703125" style="6" bestFit="1" customWidth="1"/>
    <col min="6" max="6" width="17" style="6" bestFit="1" customWidth="1"/>
    <col min="9" max="9" width="9.85546875" bestFit="1" customWidth="1"/>
    <col min="10" max="10" width="11.140625" bestFit="1" customWidth="1"/>
    <col min="15" max="15" width="17.7109375" bestFit="1" customWidth="1"/>
  </cols>
  <sheetData>
    <row r="1" spans="1:16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38</v>
      </c>
      <c r="H1" s="6" t="s">
        <v>39</v>
      </c>
      <c r="I1" s="6" t="s">
        <v>28</v>
      </c>
      <c r="J1" s="6" t="s">
        <v>40</v>
      </c>
      <c r="O1" t="s">
        <v>23</v>
      </c>
      <c r="P1">
        <v>1</v>
      </c>
    </row>
    <row r="2" spans="1:16" x14ac:dyDescent="0.25">
      <c r="A2" s="6" t="s">
        <v>6</v>
      </c>
      <c r="B2" s="6" t="s">
        <v>7</v>
      </c>
      <c r="C2" s="7">
        <v>45931</v>
      </c>
      <c r="D2" s="8">
        <v>0.375</v>
      </c>
      <c r="E2" s="8">
        <v>0.41666666666666669</v>
      </c>
      <c r="F2" s="6">
        <v>60</v>
      </c>
      <c r="G2" t="str">
        <f>UPPER(MID(A2,1,3))</f>
        <v>BAR</v>
      </c>
      <c r="H2" t="str">
        <f>UPPER(MID(B2,1,3))</f>
        <v>INF</v>
      </c>
      <c r="I2">
        <f>VLOOKUP(A2,$O$1:$P$17,2,0)</f>
        <v>20</v>
      </c>
      <c r="J2" t="str">
        <f>CONCATENATE(G2,H2,I2)</f>
        <v>BARINF20</v>
      </c>
      <c r="O2" t="s">
        <v>25</v>
      </c>
      <c r="P2">
        <v>1</v>
      </c>
    </row>
    <row r="3" spans="1:16" x14ac:dyDescent="0.25">
      <c r="A3" s="6" t="s">
        <v>8</v>
      </c>
      <c r="B3" s="6" t="s">
        <v>9</v>
      </c>
      <c r="C3" s="7">
        <v>45932</v>
      </c>
      <c r="D3" s="8">
        <v>0.375</v>
      </c>
      <c r="E3" s="8">
        <v>0.44791666666666669</v>
      </c>
      <c r="F3" s="6">
        <v>50</v>
      </c>
      <c r="G3" t="str">
        <f t="shared" ref="G3:G66" si="0">UPPER(MID(A3,1,3))</f>
        <v>WIK</v>
      </c>
      <c r="H3" t="str">
        <f t="shared" ref="H3:H66" si="1">UPPER(MID(B3,1,3))</f>
        <v>MAT</v>
      </c>
      <c r="I3">
        <f t="shared" ref="I3:I66" si="2">VLOOKUP(A3,$O$1:$P$17,2,0)</f>
        <v>29</v>
      </c>
      <c r="J3" t="str">
        <f t="shared" ref="J3:J66" si="3">CONCATENATE(G3,H3,I3)</f>
        <v>WIKMAT29</v>
      </c>
      <c r="O3" t="s">
        <v>20</v>
      </c>
      <c r="P3">
        <v>1</v>
      </c>
    </row>
    <row r="4" spans="1:16" x14ac:dyDescent="0.25">
      <c r="A4" s="6" t="s">
        <v>10</v>
      </c>
      <c r="B4" s="6" t="s">
        <v>9</v>
      </c>
      <c r="C4" s="7">
        <v>45932</v>
      </c>
      <c r="D4" s="8">
        <v>0.46875</v>
      </c>
      <c r="E4" s="8">
        <v>0.55208333333333337</v>
      </c>
      <c r="F4" s="6">
        <v>50</v>
      </c>
      <c r="G4" t="str">
        <f t="shared" si="0"/>
        <v>ZUZ</v>
      </c>
      <c r="H4" t="str">
        <f t="shared" si="1"/>
        <v>MAT</v>
      </c>
      <c r="I4">
        <f t="shared" si="2"/>
        <v>19</v>
      </c>
      <c r="J4" t="str">
        <f t="shared" si="3"/>
        <v>ZUZMAT19</v>
      </c>
      <c r="O4" t="s">
        <v>21</v>
      </c>
      <c r="P4">
        <v>1</v>
      </c>
    </row>
    <row r="5" spans="1:16" x14ac:dyDescent="0.25">
      <c r="A5" s="6" t="s">
        <v>11</v>
      </c>
      <c r="B5" s="6" t="s">
        <v>12</v>
      </c>
      <c r="C5" s="7">
        <v>45936</v>
      </c>
      <c r="D5" s="8">
        <v>0.375</v>
      </c>
      <c r="E5" s="8">
        <v>0.45833333333333331</v>
      </c>
      <c r="F5" s="6">
        <v>40</v>
      </c>
      <c r="G5" t="str">
        <f t="shared" si="0"/>
        <v>JAN</v>
      </c>
      <c r="H5" t="str">
        <f t="shared" si="1"/>
        <v>FIZ</v>
      </c>
      <c r="I5">
        <f t="shared" si="2"/>
        <v>24</v>
      </c>
      <c r="J5" t="str">
        <f t="shared" si="3"/>
        <v>JANFIZ24</v>
      </c>
      <c r="O5" t="s">
        <v>22</v>
      </c>
      <c r="P5">
        <v>1</v>
      </c>
    </row>
    <row r="6" spans="1:16" x14ac:dyDescent="0.25">
      <c r="A6" s="6" t="s">
        <v>8</v>
      </c>
      <c r="B6" s="6" t="s">
        <v>9</v>
      </c>
      <c r="C6" s="7">
        <v>45936</v>
      </c>
      <c r="D6" s="8">
        <v>0.47916666666666669</v>
      </c>
      <c r="E6" s="8">
        <v>0.52083333333333337</v>
      </c>
      <c r="F6" s="6">
        <v>50</v>
      </c>
      <c r="G6" t="str">
        <f t="shared" si="0"/>
        <v>WIK</v>
      </c>
      <c r="H6" t="str">
        <f t="shared" si="1"/>
        <v>MAT</v>
      </c>
      <c r="I6">
        <f t="shared" si="2"/>
        <v>29</v>
      </c>
      <c r="J6" t="str">
        <f t="shared" si="3"/>
        <v>WIKMAT29</v>
      </c>
      <c r="O6" t="s">
        <v>24</v>
      </c>
      <c r="P6">
        <v>10</v>
      </c>
    </row>
    <row r="7" spans="1:16" x14ac:dyDescent="0.25">
      <c r="A7" s="6" t="s">
        <v>13</v>
      </c>
      <c r="B7" s="6" t="s">
        <v>9</v>
      </c>
      <c r="C7" s="7">
        <v>45937</v>
      </c>
      <c r="D7" s="8">
        <v>0.375</v>
      </c>
      <c r="E7" s="8">
        <v>0.42708333333333331</v>
      </c>
      <c r="F7" s="6">
        <v>50</v>
      </c>
      <c r="G7" t="str">
        <f t="shared" si="0"/>
        <v>AGN</v>
      </c>
      <c r="H7" t="str">
        <f t="shared" si="1"/>
        <v>MAT</v>
      </c>
      <c r="I7">
        <f t="shared" si="2"/>
        <v>16</v>
      </c>
      <c r="J7" t="str">
        <f t="shared" si="3"/>
        <v>AGNMAT16</v>
      </c>
      <c r="O7" t="s">
        <v>17</v>
      </c>
      <c r="P7">
        <v>14</v>
      </c>
    </row>
    <row r="8" spans="1:16" x14ac:dyDescent="0.25">
      <c r="A8" s="6" t="s">
        <v>14</v>
      </c>
      <c r="B8" s="6" t="s">
        <v>7</v>
      </c>
      <c r="C8" s="7">
        <v>45937</v>
      </c>
      <c r="D8" s="8">
        <v>0.45833333333333331</v>
      </c>
      <c r="E8" s="8">
        <v>0.53125</v>
      </c>
      <c r="F8" s="6">
        <v>60</v>
      </c>
      <c r="G8" t="str">
        <f t="shared" si="0"/>
        <v>KAT</v>
      </c>
      <c r="H8" t="str">
        <f t="shared" si="1"/>
        <v>INF</v>
      </c>
      <c r="I8">
        <f t="shared" si="2"/>
        <v>24</v>
      </c>
      <c r="J8" t="str">
        <f t="shared" si="3"/>
        <v>KATINF24</v>
      </c>
      <c r="O8" t="s">
        <v>13</v>
      </c>
      <c r="P8">
        <v>16</v>
      </c>
    </row>
    <row r="9" spans="1:16" x14ac:dyDescent="0.25">
      <c r="A9" s="6" t="s">
        <v>15</v>
      </c>
      <c r="B9" s="6" t="s">
        <v>12</v>
      </c>
      <c r="C9" s="7">
        <v>45937</v>
      </c>
      <c r="D9" s="8">
        <v>0.5625</v>
      </c>
      <c r="E9" s="8">
        <v>0.61458333333333337</v>
      </c>
      <c r="F9" s="6">
        <v>40</v>
      </c>
      <c r="G9" t="str">
        <f t="shared" si="0"/>
        <v>ZBI</v>
      </c>
      <c r="H9" t="str">
        <f t="shared" si="1"/>
        <v>FIZ</v>
      </c>
      <c r="I9">
        <f t="shared" si="2"/>
        <v>16</v>
      </c>
      <c r="J9" t="str">
        <f t="shared" si="3"/>
        <v>ZBIFIZ16</v>
      </c>
      <c r="O9" t="s">
        <v>15</v>
      </c>
      <c r="P9">
        <v>16</v>
      </c>
    </row>
    <row r="10" spans="1:16" x14ac:dyDescent="0.25">
      <c r="A10" s="6" t="s">
        <v>14</v>
      </c>
      <c r="B10" s="6" t="s">
        <v>7</v>
      </c>
      <c r="C10" s="7">
        <v>45938</v>
      </c>
      <c r="D10" s="8">
        <v>0.375</v>
      </c>
      <c r="E10" s="8">
        <v>0.41666666666666669</v>
      </c>
      <c r="F10" s="6">
        <v>60</v>
      </c>
      <c r="G10" t="str">
        <f t="shared" si="0"/>
        <v>KAT</v>
      </c>
      <c r="H10" t="str">
        <f t="shared" si="1"/>
        <v>INF</v>
      </c>
      <c r="I10">
        <f t="shared" si="2"/>
        <v>24</v>
      </c>
      <c r="J10" t="str">
        <f t="shared" si="3"/>
        <v>KATINF24</v>
      </c>
      <c r="O10" t="s">
        <v>19</v>
      </c>
      <c r="P10">
        <v>18</v>
      </c>
    </row>
    <row r="11" spans="1:16" x14ac:dyDescent="0.25">
      <c r="A11" s="6" t="s">
        <v>11</v>
      </c>
      <c r="B11" s="6" t="s">
        <v>12</v>
      </c>
      <c r="C11" s="7">
        <v>45938</v>
      </c>
      <c r="D11" s="8">
        <v>0.44791666666666669</v>
      </c>
      <c r="E11" s="8">
        <v>0.51041666666666663</v>
      </c>
      <c r="F11" s="6">
        <v>40</v>
      </c>
      <c r="G11" t="str">
        <f t="shared" si="0"/>
        <v>JAN</v>
      </c>
      <c r="H11" t="str">
        <f t="shared" si="1"/>
        <v>FIZ</v>
      </c>
      <c r="I11">
        <f t="shared" si="2"/>
        <v>24</v>
      </c>
      <c r="J11" t="str">
        <f t="shared" si="3"/>
        <v>JANFIZ24</v>
      </c>
      <c r="O11" t="s">
        <v>16</v>
      </c>
      <c r="P11">
        <v>18</v>
      </c>
    </row>
    <row r="12" spans="1:16" x14ac:dyDescent="0.25">
      <c r="A12" s="6" t="s">
        <v>11</v>
      </c>
      <c r="B12" s="6" t="s">
        <v>12</v>
      </c>
      <c r="C12" s="7">
        <v>45938</v>
      </c>
      <c r="D12" s="8">
        <v>0.52083333333333337</v>
      </c>
      <c r="E12" s="8">
        <v>0.59375</v>
      </c>
      <c r="F12" s="6">
        <v>40</v>
      </c>
      <c r="G12" t="str">
        <f t="shared" si="0"/>
        <v>JAN</v>
      </c>
      <c r="H12" t="str">
        <f t="shared" si="1"/>
        <v>FIZ</v>
      </c>
      <c r="I12">
        <f t="shared" si="2"/>
        <v>24</v>
      </c>
      <c r="J12" t="str">
        <f t="shared" si="3"/>
        <v>JANFIZ24</v>
      </c>
      <c r="O12" t="s">
        <v>10</v>
      </c>
      <c r="P12">
        <v>19</v>
      </c>
    </row>
    <row r="13" spans="1:16" x14ac:dyDescent="0.25">
      <c r="A13" s="6" t="s">
        <v>8</v>
      </c>
      <c r="B13" s="6" t="s">
        <v>9</v>
      </c>
      <c r="C13" s="7">
        <v>45940</v>
      </c>
      <c r="D13" s="8">
        <v>0.375</v>
      </c>
      <c r="E13" s="8">
        <v>0.41666666666666669</v>
      </c>
      <c r="F13" s="6">
        <v>50</v>
      </c>
      <c r="G13" t="str">
        <f t="shared" si="0"/>
        <v>WIK</v>
      </c>
      <c r="H13" t="str">
        <f t="shared" si="1"/>
        <v>MAT</v>
      </c>
      <c r="I13">
        <f t="shared" si="2"/>
        <v>29</v>
      </c>
      <c r="J13" t="str">
        <f t="shared" si="3"/>
        <v>WIKMAT29</v>
      </c>
      <c r="O13" t="s">
        <v>6</v>
      </c>
      <c r="P13">
        <v>20</v>
      </c>
    </row>
    <row r="14" spans="1:16" x14ac:dyDescent="0.25">
      <c r="A14" s="6" t="s">
        <v>6</v>
      </c>
      <c r="B14" s="6" t="s">
        <v>7</v>
      </c>
      <c r="C14" s="7">
        <v>45940</v>
      </c>
      <c r="D14" s="8">
        <v>0.4375</v>
      </c>
      <c r="E14" s="8">
        <v>0.5</v>
      </c>
      <c r="F14" s="6">
        <v>60</v>
      </c>
      <c r="G14" t="str">
        <f t="shared" si="0"/>
        <v>BAR</v>
      </c>
      <c r="H14" t="str">
        <f t="shared" si="1"/>
        <v>INF</v>
      </c>
      <c r="I14">
        <f t="shared" si="2"/>
        <v>20</v>
      </c>
      <c r="J14" t="str">
        <f t="shared" si="3"/>
        <v>BARINF20</v>
      </c>
      <c r="O14" t="s">
        <v>18</v>
      </c>
      <c r="P14">
        <v>22</v>
      </c>
    </row>
    <row r="15" spans="1:16" x14ac:dyDescent="0.25">
      <c r="A15" s="6" t="s">
        <v>14</v>
      </c>
      <c r="B15" s="6" t="s">
        <v>7</v>
      </c>
      <c r="C15" s="7">
        <v>45940</v>
      </c>
      <c r="D15" s="8">
        <v>0.53125</v>
      </c>
      <c r="E15" s="8">
        <v>0.57291666666666663</v>
      </c>
      <c r="F15" s="6">
        <v>60</v>
      </c>
      <c r="G15" t="str">
        <f t="shared" si="0"/>
        <v>KAT</v>
      </c>
      <c r="H15" t="str">
        <f t="shared" si="1"/>
        <v>INF</v>
      </c>
      <c r="I15">
        <f t="shared" si="2"/>
        <v>24</v>
      </c>
      <c r="J15" t="str">
        <f t="shared" si="3"/>
        <v>KATINF24</v>
      </c>
      <c r="O15" t="s">
        <v>11</v>
      </c>
      <c r="P15">
        <v>24</v>
      </c>
    </row>
    <row r="16" spans="1:16" x14ac:dyDescent="0.25">
      <c r="A16" s="6" t="s">
        <v>6</v>
      </c>
      <c r="B16" s="6" t="s">
        <v>7</v>
      </c>
      <c r="C16" s="7">
        <v>45940</v>
      </c>
      <c r="D16" s="8">
        <v>0.59375</v>
      </c>
      <c r="E16" s="8">
        <v>0.65625</v>
      </c>
      <c r="F16" s="6">
        <v>60</v>
      </c>
      <c r="G16" t="str">
        <f t="shared" si="0"/>
        <v>BAR</v>
      </c>
      <c r="H16" t="str">
        <f t="shared" si="1"/>
        <v>INF</v>
      </c>
      <c r="I16">
        <f t="shared" si="2"/>
        <v>20</v>
      </c>
      <c r="J16" t="str">
        <f t="shared" si="3"/>
        <v>BARINF20</v>
      </c>
      <c r="O16" t="s">
        <v>14</v>
      </c>
      <c r="P16">
        <v>24</v>
      </c>
    </row>
    <row r="17" spans="1:16" x14ac:dyDescent="0.25">
      <c r="A17" s="6" t="s">
        <v>10</v>
      </c>
      <c r="B17" s="6" t="s">
        <v>7</v>
      </c>
      <c r="C17" s="7">
        <v>45943</v>
      </c>
      <c r="D17" s="8">
        <v>0.39583333333333331</v>
      </c>
      <c r="E17" s="8">
        <v>0.45833333333333331</v>
      </c>
      <c r="F17" s="6">
        <v>60</v>
      </c>
      <c r="G17" t="str">
        <f t="shared" si="0"/>
        <v>ZUZ</v>
      </c>
      <c r="H17" t="str">
        <f t="shared" si="1"/>
        <v>INF</v>
      </c>
      <c r="I17">
        <f t="shared" si="2"/>
        <v>19</v>
      </c>
      <c r="J17" t="str">
        <f t="shared" si="3"/>
        <v>ZUZINF19</v>
      </c>
      <c r="O17" t="s">
        <v>8</v>
      </c>
      <c r="P17">
        <v>29</v>
      </c>
    </row>
    <row r="18" spans="1:16" x14ac:dyDescent="0.25">
      <c r="A18" s="6" t="s">
        <v>11</v>
      </c>
      <c r="B18" s="6" t="s">
        <v>12</v>
      </c>
      <c r="C18" s="7">
        <v>45943</v>
      </c>
      <c r="D18" s="8">
        <v>0.46875</v>
      </c>
      <c r="E18" s="8">
        <v>0.52083333333333337</v>
      </c>
      <c r="F18" s="6">
        <v>40</v>
      </c>
      <c r="G18" t="str">
        <f t="shared" si="0"/>
        <v>JAN</v>
      </c>
      <c r="H18" t="str">
        <f t="shared" si="1"/>
        <v>FIZ</v>
      </c>
      <c r="I18">
        <f t="shared" si="2"/>
        <v>24</v>
      </c>
      <c r="J18" t="str">
        <f t="shared" si="3"/>
        <v>JANFIZ24</v>
      </c>
    </row>
    <row r="19" spans="1:16" x14ac:dyDescent="0.25">
      <c r="A19" s="6" t="s">
        <v>8</v>
      </c>
      <c r="B19" s="6" t="s">
        <v>9</v>
      </c>
      <c r="C19" s="7">
        <v>45943</v>
      </c>
      <c r="D19" s="8">
        <v>0.53125</v>
      </c>
      <c r="E19" s="8">
        <v>0.61458333333333337</v>
      </c>
      <c r="F19" s="6">
        <v>50</v>
      </c>
      <c r="G19" t="str">
        <f t="shared" si="0"/>
        <v>WIK</v>
      </c>
      <c r="H19" t="str">
        <f t="shared" si="1"/>
        <v>MAT</v>
      </c>
      <c r="I19">
        <f t="shared" si="2"/>
        <v>29</v>
      </c>
      <c r="J19" t="str">
        <f t="shared" si="3"/>
        <v>WIKMAT29</v>
      </c>
    </row>
    <row r="20" spans="1:16" x14ac:dyDescent="0.25">
      <c r="A20" s="6" t="s">
        <v>11</v>
      </c>
      <c r="B20" s="6" t="s">
        <v>12</v>
      </c>
      <c r="C20" s="7">
        <v>45943</v>
      </c>
      <c r="D20" s="8">
        <v>0.625</v>
      </c>
      <c r="E20" s="8">
        <v>0.70833333333333337</v>
      </c>
      <c r="F20" s="6">
        <v>40</v>
      </c>
      <c r="G20" t="str">
        <f t="shared" si="0"/>
        <v>JAN</v>
      </c>
      <c r="H20" t="str">
        <f t="shared" si="1"/>
        <v>FIZ</v>
      </c>
      <c r="I20">
        <f t="shared" si="2"/>
        <v>24</v>
      </c>
      <c r="J20" t="str">
        <f t="shared" si="3"/>
        <v>JANFIZ24</v>
      </c>
      <c r="O20" s="3" t="s">
        <v>63</v>
      </c>
    </row>
    <row r="21" spans="1:16" x14ac:dyDescent="0.25">
      <c r="A21" s="6" t="s">
        <v>16</v>
      </c>
      <c r="B21" s="6" t="s">
        <v>7</v>
      </c>
      <c r="C21" s="7">
        <v>45943</v>
      </c>
      <c r="D21" s="8">
        <v>0.70833333333333337</v>
      </c>
      <c r="E21" s="8">
        <v>0.76041666666666663</v>
      </c>
      <c r="F21" s="6">
        <v>60</v>
      </c>
      <c r="G21" t="str">
        <f t="shared" si="0"/>
        <v>JUL</v>
      </c>
      <c r="H21" t="str">
        <f t="shared" si="1"/>
        <v>INF</v>
      </c>
      <c r="I21">
        <f t="shared" si="2"/>
        <v>18</v>
      </c>
      <c r="J21" t="str">
        <f t="shared" si="3"/>
        <v>JULINF18</v>
      </c>
      <c r="O21" s="9" t="s">
        <v>33</v>
      </c>
    </row>
    <row r="22" spans="1:16" x14ac:dyDescent="0.25">
      <c r="A22" s="6" t="s">
        <v>17</v>
      </c>
      <c r="B22" s="6" t="s">
        <v>9</v>
      </c>
      <c r="C22" s="7">
        <v>45944</v>
      </c>
      <c r="D22" s="8">
        <v>0.375</v>
      </c>
      <c r="E22" s="8">
        <v>0.42708333333333331</v>
      </c>
      <c r="F22" s="6">
        <v>50</v>
      </c>
      <c r="G22" t="str">
        <f t="shared" si="0"/>
        <v>EWA</v>
      </c>
      <c r="H22" t="str">
        <f t="shared" si="1"/>
        <v>MAT</v>
      </c>
      <c r="I22">
        <f t="shared" si="2"/>
        <v>14</v>
      </c>
      <c r="J22" t="str">
        <f t="shared" si="3"/>
        <v>EWAMAT14</v>
      </c>
      <c r="O22" s="10" t="s">
        <v>41</v>
      </c>
    </row>
    <row r="23" spans="1:16" x14ac:dyDescent="0.25">
      <c r="A23" s="6" t="s">
        <v>18</v>
      </c>
      <c r="B23" s="6" t="s">
        <v>12</v>
      </c>
      <c r="C23" s="7">
        <v>45944</v>
      </c>
      <c r="D23" s="8">
        <v>0.4375</v>
      </c>
      <c r="E23" s="8">
        <v>0.47916666666666669</v>
      </c>
      <c r="F23" s="6">
        <v>40</v>
      </c>
      <c r="G23" t="str">
        <f t="shared" si="0"/>
        <v>MAC</v>
      </c>
      <c r="H23" t="str">
        <f t="shared" si="1"/>
        <v>FIZ</v>
      </c>
      <c r="I23">
        <f t="shared" si="2"/>
        <v>22</v>
      </c>
      <c r="J23" t="str">
        <f t="shared" si="3"/>
        <v>MACFIZ22</v>
      </c>
      <c r="O23" s="10" t="s">
        <v>42</v>
      </c>
    </row>
    <row r="24" spans="1:16" x14ac:dyDescent="0.25">
      <c r="A24" s="6" t="s">
        <v>18</v>
      </c>
      <c r="B24" s="6" t="s">
        <v>12</v>
      </c>
      <c r="C24" s="7">
        <v>45944</v>
      </c>
      <c r="D24" s="8">
        <v>0.47916666666666669</v>
      </c>
      <c r="E24" s="8">
        <v>0.53125</v>
      </c>
      <c r="F24" s="6">
        <v>40</v>
      </c>
      <c r="G24" t="str">
        <f t="shared" si="0"/>
        <v>MAC</v>
      </c>
      <c r="H24" t="str">
        <f t="shared" si="1"/>
        <v>FIZ</v>
      </c>
      <c r="I24">
        <f t="shared" si="2"/>
        <v>22</v>
      </c>
      <c r="J24" t="str">
        <f t="shared" si="3"/>
        <v>MACFIZ22</v>
      </c>
      <c r="O24" s="10" t="s">
        <v>43</v>
      </c>
    </row>
    <row r="25" spans="1:16" x14ac:dyDescent="0.25">
      <c r="A25" s="6" t="s">
        <v>8</v>
      </c>
      <c r="B25" s="6" t="s">
        <v>9</v>
      </c>
      <c r="C25" s="7">
        <v>45944</v>
      </c>
      <c r="D25" s="8">
        <v>0.53125</v>
      </c>
      <c r="E25" s="8">
        <v>0.59375</v>
      </c>
      <c r="F25" s="6">
        <v>50</v>
      </c>
      <c r="G25" t="str">
        <f t="shared" si="0"/>
        <v>WIK</v>
      </c>
      <c r="H25" t="str">
        <f t="shared" si="1"/>
        <v>MAT</v>
      </c>
      <c r="I25">
        <f t="shared" si="2"/>
        <v>29</v>
      </c>
      <c r="J25" t="str">
        <f t="shared" si="3"/>
        <v>WIKMAT29</v>
      </c>
      <c r="O25" s="10" t="s">
        <v>44</v>
      </c>
    </row>
    <row r="26" spans="1:16" x14ac:dyDescent="0.25">
      <c r="A26" s="6" t="s">
        <v>19</v>
      </c>
      <c r="B26" s="6" t="s">
        <v>9</v>
      </c>
      <c r="C26" s="7">
        <v>45944</v>
      </c>
      <c r="D26" s="8">
        <v>0.60416666666666663</v>
      </c>
      <c r="E26" s="8">
        <v>0.64583333333333337</v>
      </c>
      <c r="F26" s="6">
        <v>50</v>
      </c>
      <c r="G26" t="str">
        <f t="shared" si="0"/>
        <v>ZDZ</v>
      </c>
      <c r="H26" t="str">
        <f t="shared" si="1"/>
        <v>MAT</v>
      </c>
      <c r="I26">
        <f t="shared" si="2"/>
        <v>18</v>
      </c>
      <c r="J26" t="str">
        <f t="shared" si="3"/>
        <v>ZDZMAT18</v>
      </c>
      <c r="O26" s="10" t="s">
        <v>45</v>
      </c>
    </row>
    <row r="27" spans="1:16" x14ac:dyDescent="0.25">
      <c r="A27" s="6" t="s">
        <v>17</v>
      </c>
      <c r="B27" s="6" t="s">
        <v>9</v>
      </c>
      <c r="C27" s="7">
        <v>45945</v>
      </c>
      <c r="D27" s="8">
        <v>0.375</v>
      </c>
      <c r="E27" s="8">
        <v>0.42708333333333331</v>
      </c>
      <c r="F27" s="6">
        <v>50</v>
      </c>
      <c r="G27" t="str">
        <f t="shared" si="0"/>
        <v>EWA</v>
      </c>
      <c r="H27" t="str">
        <f t="shared" si="1"/>
        <v>MAT</v>
      </c>
      <c r="I27">
        <f t="shared" si="2"/>
        <v>14</v>
      </c>
      <c r="J27" t="str">
        <f t="shared" si="3"/>
        <v>EWAMAT14</v>
      </c>
      <c r="O27" s="10" t="s">
        <v>46</v>
      </c>
    </row>
    <row r="28" spans="1:16" x14ac:dyDescent="0.25">
      <c r="A28" s="6" t="s">
        <v>14</v>
      </c>
      <c r="B28" s="6" t="s">
        <v>7</v>
      </c>
      <c r="C28" s="7">
        <v>45945</v>
      </c>
      <c r="D28" s="8">
        <v>0.42708333333333331</v>
      </c>
      <c r="E28" s="8">
        <v>0.47916666666666669</v>
      </c>
      <c r="F28" s="6">
        <v>60</v>
      </c>
      <c r="G28" t="str">
        <f t="shared" si="0"/>
        <v>KAT</v>
      </c>
      <c r="H28" t="str">
        <f t="shared" si="1"/>
        <v>INF</v>
      </c>
      <c r="I28">
        <f t="shared" si="2"/>
        <v>24</v>
      </c>
      <c r="J28" t="str">
        <f t="shared" si="3"/>
        <v>KATINF24</v>
      </c>
      <c r="O28" s="10" t="s">
        <v>47</v>
      </c>
    </row>
    <row r="29" spans="1:16" x14ac:dyDescent="0.25">
      <c r="A29" s="6" t="s">
        <v>15</v>
      </c>
      <c r="B29" s="6" t="s">
        <v>7</v>
      </c>
      <c r="C29" s="7">
        <v>45945</v>
      </c>
      <c r="D29" s="8">
        <v>0.51041666666666663</v>
      </c>
      <c r="E29" s="8">
        <v>0.58333333333333337</v>
      </c>
      <c r="F29" s="6">
        <v>60</v>
      </c>
      <c r="G29" t="str">
        <f t="shared" si="0"/>
        <v>ZBI</v>
      </c>
      <c r="H29" t="str">
        <f t="shared" si="1"/>
        <v>INF</v>
      </c>
      <c r="I29">
        <f t="shared" si="2"/>
        <v>16</v>
      </c>
      <c r="J29" t="str">
        <f t="shared" si="3"/>
        <v>ZBIINF16</v>
      </c>
      <c r="O29" s="10" t="s">
        <v>48</v>
      </c>
    </row>
    <row r="30" spans="1:16" x14ac:dyDescent="0.25">
      <c r="A30" s="6" t="s">
        <v>8</v>
      </c>
      <c r="B30" s="6" t="s">
        <v>9</v>
      </c>
      <c r="C30" s="7">
        <v>45950</v>
      </c>
      <c r="D30" s="8">
        <v>0.375</v>
      </c>
      <c r="E30" s="8">
        <v>0.4375</v>
      </c>
      <c r="F30" s="6">
        <v>50</v>
      </c>
      <c r="G30" t="str">
        <f t="shared" si="0"/>
        <v>WIK</v>
      </c>
      <c r="H30" t="str">
        <f t="shared" si="1"/>
        <v>MAT</v>
      </c>
      <c r="I30">
        <f t="shared" si="2"/>
        <v>29</v>
      </c>
      <c r="J30" t="str">
        <f t="shared" si="3"/>
        <v>WIKMAT29</v>
      </c>
      <c r="O30" s="10" t="s">
        <v>49</v>
      </c>
    </row>
    <row r="31" spans="1:16" x14ac:dyDescent="0.25">
      <c r="A31" s="6" t="s">
        <v>19</v>
      </c>
      <c r="B31" s="6" t="s">
        <v>9</v>
      </c>
      <c r="C31" s="7">
        <v>45950</v>
      </c>
      <c r="D31" s="8">
        <v>0.45833333333333331</v>
      </c>
      <c r="E31" s="8">
        <v>0.54166666666666663</v>
      </c>
      <c r="F31" s="6">
        <v>50</v>
      </c>
      <c r="G31" t="str">
        <f t="shared" si="0"/>
        <v>ZDZ</v>
      </c>
      <c r="H31" t="str">
        <f t="shared" si="1"/>
        <v>MAT</v>
      </c>
      <c r="I31">
        <f t="shared" si="2"/>
        <v>18</v>
      </c>
      <c r="J31" t="str">
        <f t="shared" si="3"/>
        <v>ZDZMAT18</v>
      </c>
      <c r="O31" s="10" t="s">
        <v>50</v>
      </c>
    </row>
    <row r="32" spans="1:16" x14ac:dyDescent="0.25">
      <c r="A32" s="6" t="s">
        <v>16</v>
      </c>
      <c r="B32" s="6" t="s">
        <v>7</v>
      </c>
      <c r="C32" s="7">
        <v>45950</v>
      </c>
      <c r="D32" s="8">
        <v>0.58333333333333337</v>
      </c>
      <c r="E32" s="8">
        <v>0.625</v>
      </c>
      <c r="F32" s="6">
        <v>60</v>
      </c>
      <c r="G32" t="str">
        <f t="shared" si="0"/>
        <v>JUL</v>
      </c>
      <c r="H32" t="str">
        <f t="shared" si="1"/>
        <v>INF</v>
      </c>
      <c r="I32">
        <f t="shared" si="2"/>
        <v>18</v>
      </c>
      <c r="J32" t="str">
        <f t="shared" si="3"/>
        <v>JULINF18</v>
      </c>
      <c r="O32" s="10" t="s">
        <v>51</v>
      </c>
    </row>
    <row r="33" spans="1:15" x14ac:dyDescent="0.25">
      <c r="A33" s="6" t="s">
        <v>11</v>
      </c>
      <c r="B33" s="6" t="s">
        <v>12</v>
      </c>
      <c r="C33" s="7">
        <v>45950</v>
      </c>
      <c r="D33" s="8">
        <v>0.63541666666666663</v>
      </c>
      <c r="E33" s="8">
        <v>0.69791666666666663</v>
      </c>
      <c r="F33" s="6">
        <v>40</v>
      </c>
      <c r="G33" t="str">
        <f t="shared" si="0"/>
        <v>JAN</v>
      </c>
      <c r="H33" t="str">
        <f t="shared" si="1"/>
        <v>FIZ</v>
      </c>
      <c r="I33">
        <f t="shared" si="2"/>
        <v>24</v>
      </c>
      <c r="J33" t="str">
        <f t="shared" si="3"/>
        <v>JANFIZ24</v>
      </c>
      <c r="O33" s="10" t="s">
        <v>52</v>
      </c>
    </row>
    <row r="34" spans="1:15" x14ac:dyDescent="0.25">
      <c r="A34" s="6" t="s">
        <v>10</v>
      </c>
      <c r="B34" s="6" t="s">
        <v>9</v>
      </c>
      <c r="C34" s="7">
        <v>45951</v>
      </c>
      <c r="D34" s="8">
        <v>0.375</v>
      </c>
      <c r="E34" s="8">
        <v>0.45833333333333331</v>
      </c>
      <c r="F34" s="6">
        <v>50</v>
      </c>
      <c r="G34" t="str">
        <f t="shared" si="0"/>
        <v>ZUZ</v>
      </c>
      <c r="H34" t="str">
        <f t="shared" si="1"/>
        <v>MAT</v>
      </c>
      <c r="I34">
        <f t="shared" si="2"/>
        <v>19</v>
      </c>
      <c r="J34" t="str">
        <f t="shared" si="3"/>
        <v>ZUZMAT19</v>
      </c>
      <c r="O34" s="10" t="s">
        <v>53</v>
      </c>
    </row>
    <row r="35" spans="1:15" x14ac:dyDescent="0.25">
      <c r="A35" s="6" t="s">
        <v>10</v>
      </c>
      <c r="B35" s="6" t="s">
        <v>7</v>
      </c>
      <c r="C35" s="7">
        <v>45951</v>
      </c>
      <c r="D35" s="8">
        <v>0.47916666666666669</v>
      </c>
      <c r="E35" s="8">
        <v>0.55208333333333337</v>
      </c>
      <c r="F35" s="6">
        <v>60</v>
      </c>
      <c r="G35" t="str">
        <f t="shared" si="0"/>
        <v>ZUZ</v>
      </c>
      <c r="H35" t="str">
        <f t="shared" si="1"/>
        <v>INF</v>
      </c>
      <c r="I35">
        <f t="shared" si="2"/>
        <v>19</v>
      </c>
      <c r="J35" t="str">
        <f t="shared" si="3"/>
        <v>ZUZINF19</v>
      </c>
      <c r="O35" s="10" t="s">
        <v>54</v>
      </c>
    </row>
    <row r="36" spans="1:15" x14ac:dyDescent="0.25">
      <c r="A36" s="6" t="s">
        <v>19</v>
      </c>
      <c r="B36" s="6" t="s">
        <v>9</v>
      </c>
      <c r="C36" s="7">
        <v>45952</v>
      </c>
      <c r="D36" s="8">
        <v>0.375</v>
      </c>
      <c r="E36" s="8">
        <v>0.42708333333333331</v>
      </c>
      <c r="F36" s="6">
        <v>50</v>
      </c>
      <c r="G36" t="str">
        <f t="shared" si="0"/>
        <v>ZDZ</v>
      </c>
      <c r="H36" t="str">
        <f t="shared" si="1"/>
        <v>MAT</v>
      </c>
      <c r="I36">
        <f t="shared" si="2"/>
        <v>18</v>
      </c>
      <c r="J36" t="str">
        <f t="shared" si="3"/>
        <v>ZDZMAT18</v>
      </c>
      <c r="O36" s="10" t="s">
        <v>55</v>
      </c>
    </row>
    <row r="37" spans="1:15" x14ac:dyDescent="0.25">
      <c r="A37" s="6" t="s">
        <v>13</v>
      </c>
      <c r="B37" s="6" t="s">
        <v>7</v>
      </c>
      <c r="C37" s="7">
        <v>45952</v>
      </c>
      <c r="D37" s="8">
        <v>0.44791666666666669</v>
      </c>
      <c r="E37" s="8">
        <v>0.48958333333333331</v>
      </c>
      <c r="F37" s="6">
        <v>60</v>
      </c>
      <c r="G37" t="str">
        <f t="shared" si="0"/>
        <v>AGN</v>
      </c>
      <c r="H37" t="str">
        <f t="shared" si="1"/>
        <v>INF</v>
      </c>
      <c r="I37">
        <f t="shared" si="2"/>
        <v>16</v>
      </c>
      <c r="J37" t="str">
        <f t="shared" si="3"/>
        <v>AGNINF16</v>
      </c>
      <c r="O37" s="10" t="s">
        <v>56</v>
      </c>
    </row>
    <row r="38" spans="1:15" x14ac:dyDescent="0.25">
      <c r="A38" s="6" t="s">
        <v>19</v>
      </c>
      <c r="B38" s="6" t="s">
        <v>12</v>
      </c>
      <c r="C38" s="7">
        <v>45953</v>
      </c>
      <c r="D38" s="8">
        <v>0.375</v>
      </c>
      <c r="E38" s="8">
        <v>0.41666666666666669</v>
      </c>
      <c r="F38" s="6">
        <v>40</v>
      </c>
      <c r="G38" t="str">
        <f t="shared" si="0"/>
        <v>ZDZ</v>
      </c>
      <c r="H38" t="str">
        <f t="shared" si="1"/>
        <v>FIZ</v>
      </c>
      <c r="I38">
        <f t="shared" si="2"/>
        <v>18</v>
      </c>
      <c r="J38" t="str">
        <f t="shared" si="3"/>
        <v>ZDZFIZ18</v>
      </c>
      <c r="O38" s="10" t="s">
        <v>57</v>
      </c>
    </row>
    <row r="39" spans="1:15" x14ac:dyDescent="0.25">
      <c r="A39" s="6" t="s">
        <v>6</v>
      </c>
      <c r="B39" s="6" t="s">
        <v>7</v>
      </c>
      <c r="C39" s="7">
        <v>45954</v>
      </c>
      <c r="D39" s="8">
        <v>0.375</v>
      </c>
      <c r="E39" s="8">
        <v>0.41666666666666669</v>
      </c>
      <c r="F39" s="6">
        <v>60</v>
      </c>
      <c r="G39" t="str">
        <f t="shared" si="0"/>
        <v>BAR</v>
      </c>
      <c r="H39" t="str">
        <f t="shared" si="1"/>
        <v>INF</v>
      </c>
      <c r="I39">
        <f t="shared" si="2"/>
        <v>20</v>
      </c>
      <c r="J39" t="str">
        <f t="shared" si="3"/>
        <v>BARINF20</v>
      </c>
      <c r="O39" s="10" t="s">
        <v>58</v>
      </c>
    </row>
    <row r="40" spans="1:15" x14ac:dyDescent="0.25">
      <c r="A40" s="6" t="s">
        <v>18</v>
      </c>
      <c r="B40" s="6" t="s">
        <v>12</v>
      </c>
      <c r="C40" s="7">
        <v>45954</v>
      </c>
      <c r="D40" s="8">
        <v>0.4375</v>
      </c>
      <c r="E40" s="8">
        <v>0.47916666666666669</v>
      </c>
      <c r="F40" s="6">
        <v>40</v>
      </c>
      <c r="G40" t="str">
        <f t="shared" si="0"/>
        <v>MAC</v>
      </c>
      <c r="H40" t="str">
        <f t="shared" si="1"/>
        <v>FIZ</v>
      </c>
      <c r="I40">
        <f t="shared" si="2"/>
        <v>22</v>
      </c>
      <c r="J40" t="str">
        <f t="shared" si="3"/>
        <v>MACFIZ22</v>
      </c>
      <c r="O40" s="10" t="s">
        <v>59</v>
      </c>
    </row>
    <row r="41" spans="1:15" x14ac:dyDescent="0.25">
      <c r="A41" s="6" t="s">
        <v>15</v>
      </c>
      <c r="B41" s="6" t="s">
        <v>7</v>
      </c>
      <c r="C41" s="7">
        <v>45961</v>
      </c>
      <c r="D41" s="8">
        <v>0.375</v>
      </c>
      <c r="E41" s="8">
        <v>0.44791666666666669</v>
      </c>
      <c r="F41" s="6">
        <v>60</v>
      </c>
      <c r="G41" t="str">
        <f t="shared" si="0"/>
        <v>ZBI</v>
      </c>
      <c r="H41" t="str">
        <f t="shared" si="1"/>
        <v>INF</v>
      </c>
      <c r="I41">
        <f t="shared" si="2"/>
        <v>16</v>
      </c>
      <c r="J41" t="str">
        <f t="shared" si="3"/>
        <v>ZBIINF16</v>
      </c>
      <c r="O41" s="10" t="s">
        <v>60</v>
      </c>
    </row>
    <row r="42" spans="1:15" x14ac:dyDescent="0.25">
      <c r="A42" s="6" t="s">
        <v>14</v>
      </c>
      <c r="B42" s="6" t="s">
        <v>7</v>
      </c>
      <c r="C42" s="7">
        <v>45961</v>
      </c>
      <c r="D42" s="8">
        <v>0.44791666666666669</v>
      </c>
      <c r="E42" s="8">
        <v>0.51041666666666663</v>
      </c>
      <c r="F42" s="6">
        <v>60</v>
      </c>
      <c r="G42" t="str">
        <f t="shared" si="0"/>
        <v>KAT</v>
      </c>
      <c r="H42" t="str">
        <f t="shared" si="1"/>
        <v>INF</v>
      </c>
      <c r="I42">
        <f t="shared" si="2"/>
        <v>24</v>
      </c>
      <c r="J42" t="str">
        <f t="shared" si="3"/>
        <v>KATINF24</v>
      </c>
      <c r="O42" s="10" t="s">
        <v>61</v>
      </c>
    </row>
    <row r="43" spans="1:15" x14ac:dyDescent="0.25">
      <c r="A43" s="6" t="s">
        <v>18</v>
      </c>
      <c r="B43" s="6" t="s">
        <v>12</v>
      </c>
      <c r="C43" s="7">
        <v>45961</v>
      </c>
      <c r="D43" s="8">
        <v>0.53125</v>
      </c>
      <c r="E43" s="8">
        <v>0.60416666666666663</v>
      </c>
      <c r="F43" s="6">
        <v>40</v>
      </c>
      <c r="G43" t="str">
        <f t="shared" si="0"/>
        <v>MAC</v>
      </c>
      <c r="H43" t="str">
        <f t="shared" si="1"/>
        <v>FIZ</v>
      </c>
      <c r="I43">
        <f t="shared" si="2"/>
        <v>22</v>
      </c>
      <c r="J43" t="str">
        <f t="shared" si="3"/>
        <v>MACFIZ22</v>
      </c>
      <c r="O43" s="10" t="s">
        <v>62</v>
      </c>
    </row>
    <row r="44" spans="1:15" x14ac:dyDescent="0.25">
      <c r="A44" s="6" t="s">
        <v>6</v>
      </c>
      <c r="B44" s="6" t="s">
        <v>7</v>
      </c>
      <c r="C44" s="7">
        <v>45961</v>
      </c>
      <c r="D44" s="8">
        <v>0.60416666666666663</v>
      </c>
      <c r="E44" s="8">
        <v>0.67708333333333337</v>
      </c>
      <c r="F44" s="6">
        <v>60</v>
      </c>
      <c r="G44" t="str">
        <f t="shared" si="0"/>
        <v>BAR</v>
      </c>
      <c r="H44" t="str">
        <f t="shared" si="1"/>
        <v>INF</v>
      </c>
      <c r="I44">
        <f t="shared" si="2"/>
        <v>20</v>
      </c>
      <c r="J44" t="str">
        <f t="shared" si="3"/>
        <v>BARINF20</v>
      </c>
      <c r="O44" s="10" t="s">
        <v>34</v>
      </c>
    </row>
    <row r="45" spans="1:15" x14ac:dyDescent="0.25">
      <c r="A45" s="6" t="s">
        <v>10</v>
      </c>
      <c r="B45" s="6" t="s">
        <v>7</v>
      </c>
      <c r="C45" s="7">
        <v>45964</v>
      </c>
      <c r="D45" s="8">
        <v>0.375</v>
      </c>
      <c r="E45" s="8">
        <v>0.4375</v>
      </c>
      <c r="F45" s="6">
        <v>60</v>
      </c>
      <c r="G45" t="str">
        <f t="shared" si="0"/>
        <v>ZUZ</v>
      </c>
      <c r="H45" t="str">
        <f t="shared" si="1"/>
        <v>INF</v>
      </c>
      <c r="I45">
        <f t="shared" si="2"/>
        <v>19</v>
      </c>
      <c r="J45" t="str">
        <f t="shared" si="3"/>
        <v>ZUZINF19</v>
      </c>
    </row>
    <row r="46" spans="1:15" x14ac:dyDescent="0.25">
      <c r="A46" s="6" t="s">
        <v>8</v>
      </c>
      <c r="B46" s="6" t="s">
        <v>9</v>
      </c>
      <c r="C46" s="7">
        <v>45966</v>
      </c>
      <c r="D46" s="8">
        <v>0.375</v>
      </c>
      <c r="E46" s="8">
        <v>0.41666666666666669</v>
      </c>
      <c r="F46" s="6">
        <v>50</v>
      </c>
      <c r="G46" t="str">
        <f t="shared" si="0"/>
        <v>WIK</v>
      </c>
      <c r="H46" t="str">
        <f t="shared" si="1"/>
        <v>MAT</v>
      </c>
      <c r="I46">
        <f t="shared" si="2"/>
        <v>29</v>
      </c>
      <c r="J46" t="str">
        <f t="shared" si="3"/>
        <v>WIKMAT29</v>
      </c>
    </row>
    <row r="47" spans="1:15" x14ac:dyDescent="0.25">
      <c r="A47" s="6" t="s">
        <v>8</v>
      </c>
      <c r="B47" s="6" t="s">
        <v>9</v>
      </c>
      <c r="C47" s="7">
        <v>45966</v>
      </c>
      <c r="D47" s="8">
        <v>0.41666666666666669</v>
      </c>
      <c r="E47" s="8">
        <v>0.5</v>
      </c>
      <c r="F47" s="6">
        <v>50</v>
      </c>
      <c r="G47" t="str">
        <f t="shared" si="0"/>
        <v>WIK</v>
      </c>
      <c r="H47" t="str">
        <f t="shared" si="1"/>
        <v>MAT</v>
      </c>
      <c r="I47">
        <f t="shared" si="2"/>
        <v>29</v>
      </c>
      <c r="J47" t="str">
        <f t="shared" si="3"/>
        <v>WIKMAT29</v>
      </c>
    </row>
    <row r="48" spans="1:15" x14ac:dyDescent="0.25">
      <c r="A48" s="6" t="s">
        <v>10</v>
      </c>
      <c r="B48" s="6" t="s">
        <v>7</v>
      </c>
      <c r="C48" s="7">
        <v>45966</v>
      </c>
      <c r="D48" s="8">
        <v>0.52083333333333337</v>
      </c>
      <c r="E48" s="8">
        <v>0.58333333333333337</v>
      </c>
      <c r="F48" s="6">
        <v>60</v>
      </c>
      <c r="G48" t="str">
        <f t="shared" si="0"/>
        <v>ZUZ</v>
      </c>
      <c r="H48" t="str">
        <f t="shared" si="1"/>
        <v>INF</v>
      </c>
      <c r="I48">
        <f t="shared" si="2"/>
        <v>19</v>
      </c>
      <c r="J48" t="str">
        <f t="shared" si="3"/>
        <v>ZUZINF19</v>
      </c>
    </row>
    <row r="49" spans="1:10" x14ac:dyDescent="0.25">
      <c r="A49" s="6" t="s">
        <v>6</v>
      </c>
      <c r="B49" s="6" t="s">
        <v>7</v>
      </c>
      <c r="C49" s="7">
        <v>45967</v>
      </c>
      <c r="D49" s="8">
        <v>0.375</v>
      </c>
      <c r="E49" s="8">
        <v>0.4375</v>
      </c>
      <c r="F49" s="6">
        <v>60</v>
      </c>
      <c r="G49" t="str">
        <f t="shared" si="0"/>
        <v>BAR</v>
      </c>
      <c r="H49" t="str">
        <f t="shared" si="1"/>
        <v>INF</v>
      </c>
      <c r="I49">
        <f t="shared" si="2"/>
        <v>20</v>
      </c>
      <c r="J49" t="str">
        <f t="shared" si="3"/>
        <v>BARINF20</v>
      </c>
    </row>
    <row r="50" spans="1:10" x14ac:dyDescent="0.25">
      <c r="A50" s="6" t="s">
        <v>17</v>
      </c>
      <c r="B50" s="6" t="s">
        <v>9</v>
      </c>
      <c r="C50" s="7">
        <v>45967</v>
      </c>
      <c r="D50" s="8">
        <v>0.45833333333333331</v>
      </c>
      <c r="E50" s="8">
        <v>0.53125</v>
      </c>
      <c r="F50" s="6">
        <v>50</v>
      </c>
      <c r="G50" t="str">
        <f t="shared" si="0"/>
        <v>EWA</v>
      </c>
      <c r="H50" t="str">
        <f t="shared" si="1"/>
        <v>MAT</v>
      </c>
      <c r="I50">
        <f t="shared" si="2"/>
        <v>14</v>
      </c>
      <c r="J50" t="str">
        <f t="shared" si="3"/>
        <v>EWAMAT14</v>
      </c>
    </row>
    <row r="51" spans="1:10" x14ac:dyDescent="0.25">
      <c r="A51" s="6" t="s">
        <v>15</v>
      </c>
      <c r="B51" s="6" t="s">
        <v>12</v>
      </c>
      <c r="C51" s="7">
        <v>45967</v>
      </c>
      <c r="D51" s="8">
        <v>0.57291666666666663</v>
      </c>
      <c r="E51" s="8">
        <v>0.64583333333333337</v>
      </c>
      <c r="F51" s="6">
        <v>40</v>
      </c>
      <c r="G51" t="str">
        <f t="shared" si="0"/>
        <v>ZBI</v>
      </c>
      <c r="H51" t="str">
        <f t="shared" si="1"/>
        <v>FIZ</v>
      </c>
      <c r="I51">
        <f t="shared" si="2"/>
        <v>16</v>
      </c>
      <c r="J51" t="str">
        <f t="shared" si="3"/>
        <v>ZBIFIZ16</v>
      </c>
    </row>
    <row r="52" spans="1:10" x14ac:dyDescent="0.25">
      <c r="A52" s="6" t="s">
        <v>13</v>
      </c>
      <c r="B52" s="6" t="s">
        <v>7</v>
      </c>
      <c r="C52" s="7">
        <v>45967</v>
      </c>
      <c r="D52" s="8">
        <v>0.64583333333333337</v>
      </c>
      <c r="E52" s="8">
        <v>0.70833333333333337</v>
      </c>
      <c r="F52" s="6">
        <v>60</v>
      </c>
      <c r="G52" t="str">
        <f t="shared" si="0"/>
        <v>AGN</v>
      </c>
      <c r="H52" t="str">
        <f t="shared" si="1"/>
        <v>INF</v>
      </c>
      <c r="I52">
        <f t="shared" si="2"/>
        <v>16</v>
      </c>
      <c r="J52" t="str">
        <f t="shared" si="3"/>
        <v>AGNINF16</v>
      </c>
    </row>
    <row r="53" spans="1:10" x14ac:dyDescent="0.25">
      <c r="A53" s="6" t="s">
        <v>10</v>
      </c>
      <c r="B53" s="6" t="s">
        <v>9</v>
      </c>
      <c r="C53" s="7">
        <v>45967</v>
      </c>
      <c r="D53" s="8">
        <v>0.70833333333333337</v>
      </c>
      <c r="E53" s="8">
        <v>0.75</v>
      </c>
      <c r="F53" s="6">
        <v>50</v>
      </c>
      <c r="G53" t="str">
        <f t="shared" si="0"/>
        <v>ZUZ</v>
      </c>
      <c r="H53" t="str">
        <f t="shared" si="1"/>
        <v>MAT</v>
      </c>
      <c r="I53">
        <f t="shared" si="2"/>
        <v>19</v>
      </c>
      <c r="J53" t="str">
        <f t="shared" si="3"/>
        <v>ZUZMAT19</v>
      </c>
    </row>
    <row r="54" spans="1:10" x14ac:dyDescent="0.25">
      <c r="A54" s="6" t="s">
        <v>14</v>
      </c>
      <c r="B54" s="6" t="s">
        <v>7</v>
      </c>
      <c r="C54" s="7">
        <v>45968</v>
      </c>
      <c r="D54" s="8">
        <v>0.375</v>
      </c>
      <c r="E54" s="8">
        <v>0.41666666666666669</v>
      </c>
      <c r="F54" s="6">
        <v>60</v>
      </c>
      <c r="G54" t="str">
        <f t="shared" si="0"/>
        <v>KAT</v>
      </c>
      <c r="H54" t="str">
        <f t="shared" si="1"/>
        <v>INF</v>
      </c>
      <c r="I54">
        <f t="shared" si="2"/>
        <v>24</v>
      </c>
      <c r="J54" t="str">
        <f t="shared" si="3"/>
        <v>KATINF24</v>
      </c>
    </row>
    <row r="55" spans="1:10" x14ac:dyDescent="0.25">
      <c r="A55" s="6" t="s">
        <v>13</v>
      </c>
      <c r="B55" s="6" t="s">
        <v>7</v>
      </c>
      <c r="C55" s="7">
        <v>45968</v>
      </c>
      <c r="D55" s="8">
        <v>0.44791666666666669</v>
      </c>
      <c r="E55" s="8">
        <v>0.51041666666666663</v>
      </c>
      <c r="F55" s="6">
        <v>60</v>
      </c>
      <c r="G55" t="str">
        <f t="shared" si="0"/>
        <v>AGN</v>
      </c>
      <c r="H55" t="str">
        <f t="shared" si="1"/>
        <v>INF</v>
      </c>
      <c r="I55">
        <f t="shared" si="2"/>
        <v>16</v>
      </c>
      <c r="J55" t="str">
        <f t="shared" si="3"/>
        <v>AGNINF16</v>
      </c>
    </row>
    <row r="56" spans="1:10" x14ac:dyDescent="0.25">
      <c r="A56" s="6" t="s">
        <v>11</v>
      </c>
      <c r="B56" s="6" t="s">
        <v>12</v>
      </c>
      <c r="C56" s="7">
        <v>45971</v>
      </c>
      <c r="D56" s="8">
        <v>0.375</v>
      </c>
      <c r="E56" s="8">
        <v>0.42708333333333331</v>
      </c>
      <c r="F56" s="6">
        <v>40</v>
      </c>
      <c r="G56" t="str">
        <f t="shared" si="0"/>
        <v>JAN</v>
      </c>
      <c r="H56" t="str">
        <f t="shared" si="1"/>
        <v>FIZ</v>
      </c>
      <c r="I56">
        <f t="shared" si="2"/>
        <v>24</v>
      </c>
      <c r="J56" t="str">
        <f t="shared" si="3"/>
        <v>JANFIZ24</v>
      </c>
    </row>
    <row r="57" spans="1:10" x14ac:dyDescent="0.25">
      <c r="A57" s="6" t="s">
        <v>11</v>
      </c>
      <c r="B57" s="6" t="s">
        <v>12</v>
      </c>
      <c r="C57" s="7">
        <v>45971</v>
      </c>
      <c r="D57" s="8">
        <v>0.42708333333333331</v>
      </c>
      <c r="E57" s="8">
        <v>0.47916666666666669</v>
      </c>
      <c r="F57" s="6">
        <v>40</v>
      </c>
      <c r="G57" t="str">
        <f t="shared" si="0"/>
        <v>JAN</v>
      </c>
      <c r="H57" t="str">
        <f t="shared" si="1"/>
        <v>FIZ</v>
      </c>
      <c r="I57">
        <f t="shared" si="2"/>
        <v>24</v>
      </c>
      <c r="J57" t="str">
        <f t="shared" si="3"/>
        <v>JANFIZ24</v>
      </c>
    </row>
    <row r="58" spans="1:10" x14ac:dyDescent="0.25">
      <c r="A58" s="6" t="s">
        <v>16</v>
      </c>
      <c r="B58" s="6" t="s">
        <v>12</v>
      </c>
      <c r="C58" s="7">
        <v>45972</v>
      </c>
      <c r="D58" s="8">
        <v>0.375</v>
      </c>
      <c r="E58" s="8">
        <v>0.41666666666666669</v>
      </c>
      <c r="F58" s="6">
        <v>40</v>
      </c>
      <c r="G58" t="str">
        <f t="shared" si="0"/>
        <v>JUL</v>
      </c>
      <c r="H58" t="str">
        <f t="shared" si="1"/>
        <v>FIZ</v>
      </c>
      <c r="I58">
        <f t="shared" si="2"/>
        <v>18</v>
      </c>
      <c r="J58" t="str">
        <f t="shared" si="3"/>
        <v>JULFIZ18</v>
      </c>
    </row>
    <row r="59" spans="1:10" x14ac:dyDescent="0.25">
      <c r="A59" s="6" t="s">
        <v>10</v>
      </c>
      <c r="B59" s="6" t="s">
        <v>7</v>
      </c>
      <c r="C59" s="7">
        <v>45972</v>
      </c>
      <c r="D59" s="8">
        <v>0.41666666666666669</v>
      </c>
      <c r="E59" s="8">
        <v>0.46875</v>
      </c>
      <c r="F59" s="6">
        <v>60</v>
      </c>
      <c r="G59" t="str">
        <f t="shared" si="0"/>
        <v>ZUZ</v>
      </c>
      <c r="H59" t="str">
        <f t="shared" si="1"/>
        <v>INF</v>
      </c>
      <c r="I59">
        <f t="shared" si="2"/>
        <v>19</v>
      </c>
      <c r="J59" t="str">
        <f t="shared" si="3"/>
        <v>ZUZINF19</v>
      </c>
    </row>
    <row r="60" spans="1:10" x14ac:dyDescent="0.25">
      <c r="A60" s="6" t="s">
        <v>13</v>
      </c>
      <c r="B60" s="6" t="s">
        <v>7</v>
      </c>
      <c r="C60" s="7">
        <v>45972</v>
      </c>
      <c r="D60" s="8">
        <v>0.46875</v>
      </c>
      <c r="E60" s="8">
        <v>0.51041666666666663</v>
      </c>
      <c r="F60" s="6">
        <v>60</v>
      </c>
      <c r="G60" t="str">
        <f t="shared" si="0"/>
        <v>AGN</v>
      </c>
      <c r="H60" t="str">
        <f t="shared" si="1"/>
        <v>INF</v>
      </c>
      <c r="I60">
        <f t="shared" si="2"/>
        <v>16</v>
      </c>
      <c r="J60" t="str">
        <f t="shared" si="3"/>
        <v>AGNINF16</v>
      </c>
    </row>
    <row r="61" spans="1:10" x14ac:dyDescent="0.25">
      <c r="A61" s="6" t="s">
        <v>18</v>
      </c>
      <c r="B61" s="6" t="s">
        <v>12</v>
      </c>
      <c r="C61" s="7">
        <v>45973</v>
      </c>
      <c r="D61" s="8">
        <v>0.375</v>
      </c>
      <c r="E61" s="8">
        <v>0.41666666666666669</v>
      </c>
      <c r="F61" s="6">
        <v>40</v>
      </c>
      <c r="G61" t="str">
        <f t="shared" si="0"/>
        <v>MAC</v>
      </c>
      <c r="H61" t="str">
        <f t="shared" si="1"/>
        <v>FIZ</v>
      </c>
      <c r="I61">
        <f t="shared" si="2"/>
        <v>22</v>
      </c>
      <c r="J61" t="str">
        <f t="shared" si="3"/>
        <v>MACFIZ22</v>
      </c>
    </row>
    <row r="62" spans="1:10" x14ac:dyDescent="0.25">
      <c r="A62" s="6" t="s">
        <v>16</v>
      </c>
      <c r="B62" s="6" t="s">
        <v>7</v>
      </c>
      <c r="C62" s="7">
        <v>45973</v>
      </c>
      <c r="D62" s="8">
        <v>0.45833333333333331</v>
      </c>
      <c r="E62" s="8">
        <v>0.52083333333333337</v>
      </c>
      <c r="F62" s="6">
        <v>60</v>
      </c>
      <c r="G62" t="str">
        <f t="shared" si="0"/>
        <v>JUL</v>
      </c>
      <c r="H62" t="str">
        <f t="shared" si="1"/>
        <v>INF</v>
      </c>
      <c r="I62">
        <f t="shared" si="2"/>
        <v>18</v>
      </c>
      <c r="J62" t="str">
        <f t="shared" si="3"/>
        <v>JULINF18</v>
      </c>
    </row>
    <row r="63" spans="1:10" x14ac:dyDescent="0.25">
      <c r="A63" s="6" t="s">
        <v>6</v>
      </c>
      <c r="B63" s="6" t="s">
        <v>7</v>
      </c>
      <c r="C63" s="7">
        <v>45973</v>
      </c>
      <c r="D63" s="8">
        <v>0.53125</v>
      </c>
      <c r="E63" s="8">
        <v>0.57291666666666663</v>
      </c>
      <c r="F63" s="6">
        <v>60</v>
      </c>
      <c r="G63" t="str">
        <f t="shared" si="0"/>
        <v>BAR</v>
      </c>
      <c r="H63" t="str">
        <f t="shared" si="1"/>
        <v>INF</v>
      </c>
      <c r="I63">
        <f t="shared" si="2"/>
        <v>20</v>
      </c>
      <c r="J63" t="str">
        <f t="shared" si="3"/>
        <v>BARINF20</v>
      </c>
    </row>
    <row r="64" spans="1:10" x14ac:dyDescent="0.25">
      <c r="A64" s="6" t="s">
        <v>13</v>
      </c>
      <c r="B64" s="6" t="s">
        <v>7</v>
      </c>
      <c r="C64" s="7">
        <v>45973</v>
      </c>
      <c r="D64" s="8">
        <v>0.57291666666666663</v>
      </c>
      <c r="E64" s="8">
        <v>0.625</v>
      </c>
      <c r="F64" s="6">
        <v>60</v>
      </c>
      <c r="G64" t="str">
        <f t="shared" si="0"/>
        <v>AGN</v>
      </c>
      <c r="H64" t="str">
        <f t="shared" si="1"/>
        <v>INF</v>
      </c>
      <c r="I64">
        <f t="shared" si="2"/>
        <v>16</v>
      </c>
      <c r="J64" t="str">
        <f t="shared" si="3"/>
        <v>AGNINF16</v>
      </c>
    </row>
    <row r="65" spans="1:10" x14ac:dyDescent="0.25">
      <c r="A65" s="6" t="s">
        <v>14</v>
      </c>
      <c r="B65" s="6" t="s">
        <v>7</v>
      </c>
      <c r="C65" s="7">
        <v>45973</v>
      </c>
      <c r="D65" s="8">
        <v>0.65625</v>
      </c>
      <c r="E65" s="8">
        <v>0.71875</v>
      </c>
      <c r="F65" s="6">
        <v>60</v>
      </c>
      <c r="G65" t="str">
        <f t="shared" si="0"/>
        <v>KAT</v>
      </c>
      <c r="H65" t="str">
        <f t="shared" si="1"/>
        <v>INF</v>
      </c>
      <c r="I65">
        <f t="shared" si="2"/>
        <v>24</v>
      </c>
      <c r="J65" t="str">
        <f t="shared" si="3"/>
        <v>KATINF24</v>
      </c>
    </row>
    <row r="66" spans="1:10" x14ac:dyDescent="0.25">
      <c r="A66" s="6" t="s">
        <v>18</v>
      </c>
      <c r="B66" s="6" t="s">
        <v>12</v>
      </c>
      <c r="C66" s="7">
        <v>45974</v>
      </c>
      <c r="D66" s="8">
        <v>0.375</v>
      </c>
      <c r="E66" s="8">
        <v>0.45833333333333331</v>
      </c>
      <c r="F66" s="6">
        <v>40</v>
      </c>
      <c r="G66" t="str">
        <f t="shared" si="0"/>
        <v>MAC</v>
      </c>
      <c r="H66" t="str">
        <f t="shared" si="1"/>
        <v>FIZ</v>
      </c>
      <c r="I66">
        <f t="shared" si="2"/>
        <v>22</v>
      </c>
      <c r="J66" t="str">
        <f t="shared" si="3"/>
        <v>MACFIZ22</v>
      </c>
    </row>
    <row r="67" spans="1:10" x14ac:dyDescent="0.25">
      <c r="A67" s="6" t="s">
        <v>18</v>
      </c>
      <c r="B67" s="6" t="s">
        <v>12</v>
      </c>
      <c r="C67" s="7">
        <v>45974</v>
      </c>
      <c r="D67" s="8">
        <v>0.46875</v>
      </c>
      <c r="E67" s="8">
        <v>0.53125</v>
      </c>
      <c r="F67" s="6">
        <v>40</v>
      </c>
      <c r="G67" t="str">
        <f t="shared" ref="G67:G130" si="4">UPPER(MID(A67,1,3))</f>
        <v>MAC</v>
      </c>
      <c r="H67" t="str">
        <f t="shared" ref="H67:H130" si="5">UPPER(MID(B67,1,3))</f>
        <v>FIZ</v>
      </c>
      <c r="I67">
        <f t="shared" ref="I67:I130" si="6">VLOOKUP(A67,$O$1:$P$17,2,0)</f>
        <v>22</v>
      </c>
      <c r="J67" t="str">
        <f t="shared" ref="J67:J130" si="7">CONCATENATE(G67,H67,I67)</f>
        <v>MACFIZ22</v>
      </c>
    </row>
    <row r="68" spans="1:10" x14ac:dyDescent="0.25">
      <c r="A68" s="6" t="s">
        <v>13</v>
      </c>
      <c r="B68" s="6" t="s">
        <v>9</v>
      </c>
      <c r="C68" s="7">
        <v>45974</v>
      </c>
      <c r="D68" s="8">
        <v>0.5625</v>
      </c>
      <c r="E68" s="8">
        <v>0.63541666666666663</v>
      </c>
      <c r="F68" s="6">
        <v>50</v>
      </c>
      <c r="G68" t="str">
        <f t="shared" si="4"/>
        <v>AGN</v>
      </c>
      <c r="H68" t="str">
        <f t="shared" si="5"/>
        <v>MAT</v>
      </c>
      <c r="I68">
        <f t="shared" si="6"/>
        <v>16</v>
      </c>
      <c r="J68" t="str">
        <f t="shared" si="7"/>
        <v>AGNMAT16</v>
      </c>
    </row>
    <row r="69" spans="1:10" x14ac:dyDescent="0.25">
      <c r="A69" s="6" t="s">
        <v>20</v>
      </c>
      <c r="B69" s="6" t="s">
        <v>12</v>
      </c>
      <c r="C69" s="7">
        <v>45974</v>
      </c>
      <c r="D69" s="8">
        <v>0.66666666666666663</v>
      </c>
      <c r="E69" s="8">
        <v>0.75</v>
      </c>
      <c r="F69" s="6">
        <v>40</v>
      </c>
      <c r="G69" t="str">
        <f t="shared" si="4"/>
        <v>PIO</v>
      </c>
      <c r="H69" t="str">
        <f t="shared" si="5"/>
        <v>FIZ</v>
      </c>
      <c r="I69">
        <f t="shared" si="6"/>
        <v>1</v>
      </c>
      <c r="J69" t="str">
        <f t="shared" si="7"/>
        <v>PIOFIZ1</v>
      </c>
    </row>
    <row r="70" spans="1:10" x14ac:dyDescent="0.25">
      <c r="A70" s="6" t="s">
        <v>16</v>
      </c>
      <c r="B70" s="6" t="s">
        <v>12</v>
      </c>
      <c r="C70" s="7">
        <v>45975</v>
      </c>
      <c r="D70" s="8">
        <v>0.375</v>
      </c>
      <c r="E70" s="8">
        <v>0.42708333333333331</v>
      </c>
      <c r="F70" s="6">
        <v>40</v>
      </c>
      <c r="G70" t="str">
        <f t="shared" si="4"/>
        <v>JUL</v>
      </c>
      <c r="H70" t="str">
        <f t="shared" si="5"/>
        <v>FIZ</v>
      </c>
      <c r="I70">
        <f t="shared" si="6"/>
        <v>18</v>
      </c>
      <c r="J70" t="str">
        <f t="shared" si="7"/>
        <v>JULFIZ18</v>
      </c>
    </row>
    <row r="71" spans="1:10" x14ac:dyDescent="0.25">
      <c r="A71" s="6" t="s">
        <v>8</v>
      </c>
      <c r="B71" s="6" t="s">
        <v>9</v>
      </c>
      <c r="C71" s="7">
        <v>45975</v>
      </c>
      <c r="D71" s="8">
        <v>0.4375</v>
      </c>
      <c r="E71" s="8">
        <v>0.48958333333333331</v>
      </c>
      <c r="F71" s="6">
        <v>50</v>
      </c>
      <c r="G71" t="str">
        <f t="shared" si="4"/>
        <v>WIK</v>
      </c>
      <c r="H71" t="str">
        <f t="shared" si="5"/>
        <v>MAT</v>
      </c>
      <c r="I71">
        <f t="shared" si="6"/>
        <v>29</v>
      </c>
      <c r="J71" t="str">
        <f t="shared" si="7"/>
        <v>WIKMAT29</v>
      </c>
    </row>
    <row r="72" spans="1:10" x14ac:dyDescent="0.25">
      <c r="A72" s="6" t="s">
        <v>11</v>
      </c>
      <c r="B72" s="6" t="s">
        <v>12</v>
      </c>
      <c r="C72" s="7">
        <v>45975</v>
      </c>
      <c r="D72" s="8">
        <v>0.51041666666666663</v>
      </c>
      <c r="E72" s="8">
        <v>0.59375</v>
      </c>
      <c r="F72" s="6">
        <v>40</v>
      </c>
      <c r="G72" t="str">
        <f t="shared" si="4"/>
        <v>JAN</v>
      </c>
      <c r="H72" t="str">
        <f t="shared" si="5"/>
        <v>FIZ</v>
      </c>
      <c r="I72">
        <f t="shared" si="6"/>
        <v>24</v>
      </c>
      <c r="J72" t="str">
        <f t="shared" si="7"/>
        <v>JANFIZ24</v>
      </c>
    </row>
    <row r="73" spans="1:10" x14ac:dyDescent="0.25">
      <c r="A73" s="6" t="s">
        <v>11</v>
      </c>
      <c r="B73" s="6" t="s">
        <v>12</v>
      </c>
      <c r="C73" s="7">
        <v>45978</v>
      </c>
      <c r="D73" s="8">
        <v>0.375</v>
      </c>
      <c r="E73" s="8">
        <v>0.45833333333333331</v>
      </c>
      <c r="F73" s="6">
        <v>40</v>
      </c>
      <c r="G73" t="str">
        <f t="shared" si="4"/>
        <v>JAN</v>
      </c>
      <c r="H73" t="str">
        <f t="shared" si="5"/>
        <v>FIZ</v>
      </c>
      <c r="I73">
        <f t="shared" si="6"/>
        <v>24</v>
      </c>
      <c r="J73" t="str">
        <f t="shared" si="7"/>
        <v>JANFIZ24</v>
      </c>
    </row>
    <row r="74" spans="1:10" x14ac:dyDescent="0.25">
      <c r="A74" s="6" t="s">
        <v>6</v>
      </c>
      <c r="B74" s="6" t="s">
        <v>7</v>
      </c>
      <c r="C74" s="7">
        <v>45978</v>
      </c>
      <c r="D74" s="8">
        <v>0.47916666666666669</v>
      </c>
      <c r="E74" s="8">
        <v>0.55208333333333337</v>
      </c>
      <c r="F74" s="6">
        <v>60</v>
      </c>
      <c r="G74" t="str">
        <f t="shared" si="4"/>
        <v>BAR</v>
      </c>
      <c r="H74" t="str">
        <f t="shared" si="5"/>
        <v>INF</v>
      </c>
      <c r="I74">
        <f t="shared" si="6"/>
        <v>20</v>
      </c>
      <c r="J74" t="str">
        <f t="shared" si="7"/>
        <v>BARINF20</v>
      </c>
    </row>
    <row r="75" spans="1:10" x14ac:dyDescent="0.25">
      <c r="A75" s="6" t="s">
        <v>6</v>
      </c>
      <c r="B75" s="6" t="s">
        <v>7</v>
      </c>
      <c r="C75" s="7">
        <v>45978</v>
      </c>
      <c r="D75" s="8">
        <v>0.5625</v>
      </c>
      <c r="E75" s="8">
        <v>0.625</v>
      </c>
      <c r="F75" s="6">
        <v>60</v>
      </c>
      <c r="G75" t="str">
        <f t="shared" si="4"/>
        <v>BAR</v>
      </c>
      <c r="H75" t="str">
        <f t="shared" si="5"/>
        <v>INF</v>
      </c>
      <c r="I75">
        <f t="shared" si="6"/>
        <v>20</v>
      </c>
      <c r="J75" t="str">
        <f t="shared" si="7"/>
        <v>BARINF20</v>
      </c>
    </row>
    <row r="76" spans="1:10" x14ac:dyDescent="0.25">
      <c r="A76" s="6" t="s">
        <v>19</v>
      </c>
      <c r="B76" s="6" t="s">
        <v>9</v>
      </c>
      <c r="C76" s="7">
        <v>45978</v>
      </c>
      <c r="D76" s="8">
        <v>0.67708333333333337</v>
      </c>
      <c r="E76" s="8">
        <v>0.76041666666666663</v>
      </c>
      <c r="F76" s="6">
        <v>50</v>
      </c>
      <c r="G76" t="str">
        <f t="shared" si="4"/>
        <v>ZDZ</v>
      </c>
      <c r="H76" t="str">
        <f t="shared" si="5"/>
        <v>MAT</v>
      </c>
      <c r="I76">
        <f t="shared" si="6"/>
        <v>18</v>
      </c>
      <c r="J76" t="str">
        <f t="shared" si="7"/>
        <v>ZDZMAT18</v>
      </c>
    </row>
    <row r="77" spans="1:10" x14ac:dyDescent="0.25">
      <c r="A77" s="6" t="s">
        <v>10</v>
      </c>
      <c r="B77" s="6" t="s">
        <v>7</v>
      </c>
      <c r="C77" s="7">
        <v>45979</v>
      </c>
      <c r="D77" s="8">
        <v>0.375</v>
      </c>
      <c r="E77" s="8">
        <v>0.41666666666666669</v>
      </c>
      <c r="F77" s="6">
        <v>60</v>
      </c>
      <c r="G77" t="str">
        <f t="shared" si="4"/>
        <v>ZUZ</v>
      </c>
      <c r="H77" t="str">
        <f t="shared" si="5"/>
        <v>INF</v>
      </c>
      <c r="I77">
        <f t="shared" si="6"/>
        <v>19</v>
      </c>
      <c r="J77" t="str">
        <f t="shared" si="7"/>
        <v>ZUZINF19</v>
      </c>
    </row>
    <row r="78" spans="1:10" x14ac:dyDescent="0.25">
      <c r="A78" s="6" t="s">
        <v>18</v>
      </c>
      <c r="B78" s="6" t="s">
        <v>12</v>
      </c>
      <c r="C78" s="7">
        <v>45979</v>
      </c>
      <c r="D78" s="8">
        <v>0.4375</v>
      </c>
      <c r="E78" s="8">
        <v>0.48958333333333331</v>
      </c>
      <c r="F78" s="6">
        <v>40</v>
      </c>
      <c r="G78" t="str">
        <f t="shared" si="4"/>
        <v>MAC</v>
      </c>
      <c r="H78" t="str">
        <f t="shared" si="5"/>
        <v>FIZ</v>
      </c>
      <c r="I78">
        <f t="shared" si="6"/>
        <v>22</v>
      </c>
      <c r="J78" t="str">
        <f t="shared" si="7"/>
        <v>MACFIZ22</v>
      </c>
    </row>
    <row r="79" spans="1:10" x14ac:dyDescent="0.25">
      <c r="A79" s="6" t="s">
        <v>17</v>
      </c>
      <c r="B79" s="6" t="s">
        <v>9</v>
      </c>
      <c r="C79" s="7">
        <v>45980</v>
      </c>
      <c r="D79" s="8">
        <v>0.375</v>
      </c>
      <c r="E79" s="8">
        <v>0.44791666666666669</v>
      </c>
      <c r="F79" s="6">
        <v>50</v>
      </c>
      <c r="G79" t="str">
        <f t="shared" si="4"/>
        <v>EWA</v>
      </c>
      <c r="H79" t="str">
        <f t="shared" si="5"/>
        <v>MAT</v>
      </c>
      <c r="I79">
        <f t="shared" si="6"/>
        <v>14</v>
      </c>
      <c r="J79" t="str">
        <f t="shared" si="7"/>
        <v>EWAMAT14</v>
      </c>
    </row>
    <row r="80" spans="1:10" x14ac:dyDescent="0.25">
      <c r="A80" s="6" t="s">
        <v>21</v>
      </c>
      <c r="B80" s="6" t="s">
        <v>7</v>
      </c>
      <c r="C80" s="7">
        <v>45980</v>
      </c>
      <c r="D80" s="8">
        <v>0.46875</v>
      </c>
      <c r="E80" s="8">
        <v>0.51041666666666663</v>
      </c>
      <c r="F80" s="6">
        <v>60</v>
      </c>
      <c r="G80" t="str">
        <f t="shared" si="4"/>
        <v>AND</v>
      </c>
      <c r="H80" t="str">
        <f t="shared" si="5"/>
        <v>INF</v>
      </c>
      <c r="I80">
        <f t="shared" si="6"/>
        <v>1</v>
      </c>
      <c r="J80" t="str">
        <f t="shared" si="7"/>
        <v>ANDINF1</v>
      </c>
    </row>
    <row r="81" spans="1:10" x14ac:dyDescent="0.25">
      <c r="A81" s="6" t="s">
        <v>18</v>
      </c>
      <c r="B81" s="6" t="s">
        <v>12</v>
      </c>
      <c r="C81" s="7">
        <v>45980</v>
      </c>
      <c r="D81" s="8">
        <v>0.54166666666666663</v>
      </c>
      <c r="E81" s="8">
        <v>0.61458333333333337</v>
      </c>
      <c r="F81" s="6">
        <v>40</v>
      </c>
      <c r="G81" t="str">
        <f t="shared" si="4"/>
        <v>MAC</v>
      </c>
      <c r="H81" t="str">
        <f t="shared" si="5"/>
        <v>FIZ</v>
      </c>
      <c r="I81">
        <f t="shared" si="6"/>
        <v>22</v>
      </c>
      <c r="J81" t="str">
        <f t="shared" si="7"/>
        <v>MACFIZ22</v>
      </c>
    </row>
    <row r="82" spans="1:10" x14ac:dyDescent="0.25">
      <c r="A82" s="6" t="s">
        <v>17</v>
      </c>
      <c r="B82" s="6" t="s">
        <v>9</v>
      </c>
      <c r="C82" s="7">
        <v>45980</v>
      </c>
      <c r="D82" s="8">
        <v>0.65625</v>
      </c>
      <c r="E82" s="8">
        <v>0.71875</v>
      </c>
      <c r="F82" s="6">
        <v>50</v>
      </c>
      <c r="G82" t="str">
        <f t="shared" si="4"/>
        <v>EWA</v>
      </c>
      <c r="H82" t="str">
        <f t="shared" si="5"/>
        <v>MAT</v>
      </c>
      <c r="I82">
        <f t="shared" si="6"/>
        <v>14</v>
      </c>
      <c r="J82" t="str">
        <f t="shared" si="7"/>
        <v>EWAMAT14</v>
      </c>
    </row>
    <row r="83" spans="1:10" x14ac:dyDescent="0.25">
      <c r="A83" s="6" t="s">
        <v>8</v>
      </c>
      <c r="B83" s="6" t="s">
        <v>9</v>
      </c>
      <c r="C83" s="7">
        <v>45981</v>
      </c>
      <c r="D83" s="8">
        <v>0.375</v>
      </c>
      <c r="E83" s="8">
        <v>0.41666666666666669</v>
      </c>
      <c r="F83" s="6">
        <v>50</v>
      </c>
      <c r="G83" t="str">
        <f t="shared" si="4"/>
        <v>WIK</v>
      </c>
      <c r="H83" t="str">
        <f t="shared" si="5"/>
        <v>MAT</v>
      </c>
      <c r="I83">
        <f t="shared" si="6"/>
        <v>29</v>
      </c>
      <c r="J83" t="str">
        <f t="shared" si="7"/>
        <v>WIKMAT29</v>
      </c>
    </row>
    <row r="84" spans="1:10" x14ac:dyDescent="0.25">
      <c r="A84" s="6" t="s">
        <v>11</v>
      </c>
      <c r="B84" s="6" t="s">
        <v>12</v>
      </c>
      <c r="C84" s="7">
        <v>45981</v>
      </c>
      <c r="D84" s="8">
        <v>0.41666666666666669</v>
      </c>
      <c r="E84" s="8">
        <v>0.5</v>
      </c>
      <c r="F84" s="6">
        <v>40</v>
      </c>
      <c r="G84" t="str">
        <f t="shared" si="4"/>
        <v>JAN</v>
      </c>
      <c r="H84" t="str">
        <f t="shared" si="5"/>
        <v>FIZ</v>
      </c>
      <c r="I84">
        <f t="shared" si="6"/>
        <v>24</v>
      </c>
      <c r="J84" t="str">
        <f t="shared" si="7"/>
        <v>JANFIZ24</v>
      </c>
    </row>
    <row r="85" spans="1:10" x14ac:dyDescent="0.25">
      <c r="A85" s="6" t="s">
        <v>15</v>
      </c>
      <c r="B85" s="6" t="s">
        <v>12</v>
      </c>
      <c r="C85" s="7">
        <v>45981</v>
      </c>
      <c r="D85" s="8">
        <v>0.53125</v>
      </c>
      <c r="E85" s="8">
        <v>0.57291666666666663</v>
      </c>
      <c r="F85" s="6">
        <v>40</v>
      </c>
      <c r="G85" t="str">
        <f t="shared" si="4"/>
        <v>ZBI</v>
      </c>
      <c r="H85" t="str">
        <f t="shared" si="5"/>
        <v>FIZ</v>
      </c>
      <c r="I85">
        <f t="shared" si="6"/>
        <v>16</v>
      </c>
      <c r="J85" t="str">
        <f t="shared" si="7"/>
        <v>ZBIFIZ16</v>
      </c>
    </row>
    <row r="86" spans="1:10" x14ac:dyDescent="0.25">
      <c r="A86" s="6" t="s">
        <v>8</v>
      </c>
      <c r="B86" s="6" t="s">
        <v>9</v>
      </c>
      <c r="C86" s="7">
        <v>45981</v>
      </c>
      <c r="D86" s="8">
        <v>0.59375</v>
      </c>
      <c r="E86" s="8">
        <v>0.63541666666666663</v>
      </c>
      <c r="F86" s="6">
        <v>50</v>
      </c>
      <c r="G86" t="str">
        <f t="shared" si="4"/>
        <v>WIK</v>
      </c>
      <c r="H86" t="str">
        <f t="shared" si="5"/>
        <v>MAT</v>
      </c>
      <c r="I86">
        <f t="shared" si="6"/>
        <v>29</v>
      </c>
      <c r="J86" t="str">
        <f t="shared" si="7"/>
        <v>WIKMAT29</v>
      </c>
    </row>
    <row r="87" spans="1:10" x14ac:dyDescent="0.25">
      <c r="A87" s="6" t="s">
        <v>19</v>
      </c>
      <c r="B87" s="6" t="s">
        <v>9</v>
      </c>
      <c r="C87" s="7">
        <v>45981</v>
      </c>
      <c r="D87" s="8">
        <v>0.63541666666666663</v>
      </c>
      <c r="E87" s="8">
        <v>0.67708333333333337</v>
      </c>
      <c r="F87" s="6">
        <v>50</v>
      </c>
      <c r="G87" t="str">
        <f t="shared" si="4"/>
        <v>ZDZ</v>
      </c>
      <c r="H87" t="str">
        <f t="shared" si="5"/>
        <v>MAT</v>
      </c>
      <c r="I87">
        <f t="shared" si="6"/>
        <v>18</v>
      </c>
      <c r="J87" t="str">
        <f t="shared" si="7"/>
        <v>ZDZMAT18</v>
      </c>
    </row>
    <row r="88" spans="1:10" x14ac:dyDescent="0.25">
      <c r="A88" s="6" t="s">
        <v>11</v>
      </c>
      <c r="B88" s="6" t="s">
        <v>12</v>
      </c>
      <c r="C88" s="7">
        <v>45985</v>
      </c>
      <c r="D88" s="8">
        <v>0.375</v>
      </c>
      <c r="E88" s="8">
        <v>0.4375</v>
      </c>
      <c r="F88" s="6">
        <v>40</v>
      </c>
      <c r="G88" t="str">
        <f t="shared" si="4"/>
        <v>JAN</v>
      </c>
      <c r="H88" t="str">
        <f t="shared" si="5"/>
        <v>FIZ</v>
      </c>
      <c r="I88">
        <f t="shared" si="6"/>
        <v>24</v>
      </c>
      <c r="J88" t="str">
        <f t="shared" si="7"/>
        <v>JANFIZ24</v>
      </c>
    </row>
    <row r="89" spans="1:10" x14ac:dyDescent="0.25">
      <c r="A89" s="6" t="s">
        <v>15</v>
      </c>
      <c r="B89" s="6" t="s">
        <v>12</v>
      </c>
      <c r="C89" s="7">
        <v>45985</v>
      </c>
      <c r="D89" s="8">
        <v>0.44791666666666669</v>
      </c>
      <c r="E89" s="8">
        <v>0.5</v>
      </c>
      <c r="F89" s="6">
        <v>40</v>
      </c>
      <c r="G89" t="str">
        <f t="shared" si="4"/>
        <v>ZBI</v>
      </c>
      <c r="H89" t="str">
        <f t="shared" si="5"/>
        <v>FIZ</v>
      </c>
      <c r="I89">
        <f t="shared" si="6"/>
        <v>16</v>
      </c>
      <c r="J89" t="str">
        <f t="shared" si="7"/>
        <v>ZBIFIZ16</v>
      </c>
    </row>
    <row r="90" spans="1:10" x14ac:dyDescent="0.25">
      <c r="A90" s="6" t="s">
        <v>18</v>
      </c>
      <c r="B90" s="6" t="s">
        <v>12</v>
      </c>
      <c r="C90" s="7">
        <v>45985</v>
      </c>
      <c r="D90" s="8">
        <v>0.52083333333333337</v>
      </c>
      <c r="E90" s="8">
        <v>0.5625</v>
      </c>
      <c r="F90" s="6">
        <v>40</v>
      </c>
      <c r="G90" t="str">
        <f t="shared" si="4"/>
        <v>MAC</v>
      </c>
      <c r="H90" t="str">
        <f t="shared" si="5"/>
        <v>FIZ</v>
      </c>
      <c r="I90">
        <f t="shared" si="6"/>
        <v>22</v>
      </c>
      <c r="J90" t="str">
        <f t="shared" si="7"/>
        <v>MACFIZ22</v>
      </c>
    </row>
    <row r="91" spans="1:10" x14ac:dyDescent="0.25">
      <c r="A91" s="6" t="s">
        <v>14</v>
      </c>
      <c r="B91" s="6" t="s">
        <v>7</v>
      </c>
      <c r="C91" s="7">
        <v>45985</v>
      </c>
      <c r="D91" s="8">
        <v>0.60416666666666663</v>
      </c>
      <c r="E91" s="8">
        <v>0.66666666666666663</v>
      </c>
      <c r="F91" s="6">
        <v>60</v>
      </c>
      <c r="G91" t="str">
        <f t="shared" si="4"/>
        <v>KAT</v>
      </c>
      <c r="H91" t="str">
        <f t="shared" si="5"/>
        <v>INF</v>
      </c>
      <c r="I91">
        <f t="shared" si="6"/>
        <v>24</v>
      </c>
      <c r="J91" t="str">
        <f t="shared" si="7"/>
        <v>KATINF24</v>
      </c>
    </row>
    <row r="92" spans="1:10" x14ac:dyDescent="0.25">
      <c r="A92" s="6" t="s">
        <v>15</v>
      </c>
      <c r="B92" s="6" t="s">
        <v>7</v>
      </c>
      <c r="C92" s="7">
        <v>45985</v>
      </c>
      <c r="D92" s="8">
        <v>0.6875</v>
      </c>
      <c r="E92" s="8">
        <v>0.75</v>
      </c>
      <c r="F92" s="6">
        <v>60</v>
      </c>
      <c r="G92" t="str">
        <f t="shared" si="4"/>
        <v>ZBI</v>
      </c>
      <c r="H92" t="str">
        <f t="shared" si="5"/>
        <v>INF</v>
      </c>
      <c r="I92">
        <f t="shared" si="6"/>
        <v>16</v>
      </c>
      <c r="J92" t="str">
        <f t="shared" si="7"/>
        <v>ZBIINF16</v>
      </c>
    </row>
    <row r="93" spans="1:10" x14ac:dyDescent="0.25">
      <c r="A93" s="6" t="s">
        <v>13</v>
      </c>
      <c r="B93" s="6" t="s">
        <v>7</v>
      </c>
      <c r="C93" s="7">
        <v>45986</v>
      </c>
      <c r="D93" s="8">
        <v>0.375</v>
      </c>
      <c r="E93" s="8">
        <v>0.42708333333333331</v>
      </c>
      <c r="F93" s="6">
        <v>60</v>
      </c>
      <c r="G93" t="str">
        <f t="shared" si="4"/>
        <v>AGN</v>
      </c>
      <c r="H93" t="str">
        <f t="shared" si="5"/>
        <v>INF</v>
      </c>
      <c r="I93">
        <f t="shared" si="6"/>
        <v>16</v>
      </c>
      <c r="J93" t="str">
        <f t="shared" si="7"/>
        <v>AGNINF16</v>
      </c>
    </row>
    <row r="94" spans="1:10" x14ac:dyDescent="0.25">
      <c r="A94" s="6" t="s">
        <v>13</v>
      </c>
      <c r="B94" s="6" t="s">
        <v>7</v>
      </c>
      <c r="C94" s="7">
        <v>45987</v>
      </c>
      <c r="D94" s="8">
        <v>0.375</v>
      </c>
      <c r="E94" s="8">
        <v>0.41666666666666669</v>
      </c>
      <c r="F94" s="6">
        <v>60</v>
      </c>
      <c r="G94" t="str">
        <f t="shared" si="4"/>
        <v>AGN</v>
      </c>
      <c r="H94" t="str">
        <f t="shared" si="5"/>
        <v>INF</v>
      </c>
      <c r="I94">
        <f t="shared" si="6"/>
        <v>16</v>
      </c>
      <c r="J94" t="str">
        <f t="shared" si="7"/>
        <v>AGNINF16</v>
      </c>
    </row>
    <row r="95" spans="1:10" x14ac:dyDescent="0.25">
      <c r="A95" s="6" t="s">
        <v>19</v>
      </c>
      <c r="B95" s="6" t="s">
        <v>12</v>
      </c>
      <c r="C95" s="7">
        <v>45987</v>
      </c>
      <c r="D95" s="8">
        <v>0.45833333333333331</v>
      </c>
      <c r="E95" s="8">
        <v>0.53125</v>
      </c>
      <c r="F95" s="6">
        <v>40</v>
      </c>
      <c r="G95" t="str">
        <f t="shared" si="4"/>
        <v>ZDZ</v>
      </c>
      <c r="H95" t="str">
        <f t="shared" si="5"/>
        <v>FIZ</v>
      </c>
      <c r="I95">
        <f t="shared" si="6"/>
        <v>18</v>
      </c>
      <c r="J95" t="str">
        <f t="shared" si="7"/>
        <v>ZDZFIZ18</v>
      </c>
    </row>
    <row r="96" spans="1:10" x14ac:dyDescent="0.25">
      <c r="A96" s="6" t="s">
        <v>18</v>
      </c>
      <c r="B96" s="6" t="s">
        <v>12</v>
      </c>
      <c r="C96" s="7">
        <v>45987</v>
      </c>
      <c r="D96" s="8">
        <v>0.57291666666666663</v>
      </c>
      <c r="E96" s="8">
        <v>0.65625</v>
      </c>
      <c r="F96" s="6">
        <v>40</v>
      </c>
      <c r="G96" t="str">
        <f t="shared" si="4"/>
        <v>MAC</v>
      </c>
      <c r="H96" t="str">
        <f t="shared" si="5"/>
        <v>FIZ</v>
      </c>
      <c r="I96">
        <f t="shared" si="6"/>
        <v>22</v>
      </c>
      <c r="J96" t="str">
        <f t="shared" si="7"/>
        <v>MACFIZ22</v>
      </c>
    </row>
    <row r="97" spans="1:10" x14ac:dyDescent="0.25">
      <c r="A97" s="6" t="s">
        <v>6</v>
      </c>
      <c r="B97" s="6" t="s">
        <v>7</v>
      </c>
      <c r="C97" s="7">
        <v>45987</v>
      </c>
      <c r="D97" s="8">
        <v>0.6875</v>
      </c>
      <c r="E97" s="8">
        <v>0.72916666666666663</v>
      </c>
      <c r="F97" s="6">
        <v>60</v>
      </c>
      <c r="G97" t="str">
        <f t="shared" si="4"/>
        <v>BAR</v>
      </c>
      <c r="H97" t="str">
        <f t="shared" si="5"/>
        <v>INF</v>
      </c>
      <c r="I97">
        <f t="shared" si="6"/>
        <v>20</v>
      </c>
      <c r="J97" t="str">
        <f t="shared" si="7"/>
        <v>BARINF20</v>
      </c>
    </row>
    <row r="98" spans="1:10" x14ac:dyDescent="0.25">
      <c r="A98" s="6" t="s">
        <v>10</v>
      </c>
      <c r="B98" s="6" t="s">
        <v>7</v>
      </c>
      <c r="C98" s="7">
        <v>45989</v>
      </c>
      <c r="D98" s="8">
        <v>0.39583333333333331</v>
      </c>
      <c r="E98" s="8">
        <v>0.45833333333333331</v>
      </c>
      <c r="F98" s="6">
        <v>60</v>
      </c>
      <c r="G98" t="str">
        <f t="shared" si="4"/>
        <v>ZUZ</v>
      </c>
      <c r="H98" t="str">
        <f t="shared" si="5"/>
        <v>INF</v>
      </c>
      <c r="I98">
        <f t="shared" si="6"/>
        <v>19</v>
      </c>
      <c r="J98" t="str">
        <f t="shared" si="7"/>
        <v>ZUZINF19</v>
      </c>
    </row>
    <row r="99" spans="1:10" x14ac:dyDescent="0.25">
      <c r="A99" s="6" t="s">
        <v>11</v>
      </c>
      <c r="B99" s="6" t="s">
        <v>12</v>
      </c>
      <c r="C99" s="7">
        <v>45989</v>
      </c>
      <c r="D99" s="8">
        <v>0.47916666666666669</v>
      </c>
      <c r="E99" s="8">
        <v>0.53125</v>
      </c>
      <c r="F99" s="6">
        <v>40</v>
      </c>
      <c r="G99" t="str">
        <f t="shared" si="4"/>
        <v>JAN</v>
      </c>
      <c r="H99" t="str">
        <f t="shared" si="5"/>
        <v>FIZ</v>
      </c>
      <c r="I99">
        <f t="shared" si="6"/>
        <v>24</v>
      </c>
      <c r="J99" t="str">
        <f t="shared" si="7"/>
        <v>JANFIZ24</v>
      </c>
    </row>
    <row r="100" spans="1:10" x14ac:dyDescent="0.25">
      <c r="A100" s="6" t="s">
        <v>22</v>
      </c>
      <c r="B100" s="6" t="s">
        <v>9</v>
      </c>
      <c r="C100" s="7">
        <v>45993</v>
      </c>
      <c r="D100" s="8">
        <v>0.375</v>
      </c>
      <c r="E100" s="8">
        <v>0.41666666666666669</v>
      </c>
      <c r="F100" s="6">
        <v>50</v>
      </c>
      <c r="G100" t="str">
        <f t="shared" si="4"/>
        <v>MAR</v>
      </c>
      <c r="H100" t="str">
        <f t="shared" si="5"/>
        <v>MAT</v>
      </c>
      <c r="I100">
        <f t="shared" si="6"/>
        <v>1</v>
      </c>
      <c r="J100" t="str">
        <f t="shared" si="7"/>
        <v>MARMAT1</v>
      </c>
    </row>
    <row r="101" spans="1:10" x14ac:dyDescent="0.25">
      <c r="A101" s="6" t="s">
        <v>15</v>
      </c>
      <c r="B101" s="6" t="s">
        <v>7</v>
      </c>
      <c r="C101" s="7">
        <v>45993</v>
      </c>
      <c r="D101" s="8">
        <v>0.4375</v>
      </c>
      <c r="E101" s="8">
        <v>0.47916666666666669</v>
      </c>
      <c r="F101" s="6">
        <v>60</v>
      </c>
      <c r="G101" t="str">
        <f t="shared" si="4"/>
        <v>ZBI</v>
      </c>
      <c r="H101" t="str">
        <f t="shared" si="5"/>
        <v>INF</v>
      </c>
      <c r="I101">
        <f t="shared" si="6"/>
        <v>16</v>
      </c>
      <c r="J101" t="str">
        <f t="shared" si="7"/>
        <v>ZBIINF16</v>
      </c>
    </row>
    <row r="102" spans="1:10" x14ac:dyDescent="0.25">
      <c r="A102" s="6" t="s">
        <v>6</v>
      </c>
      <c r="B102" s="6" t="s">
        <v>7</v>
      </c>
      <c r="C102" s="7">
        <v>45993</v>
      </c>
      <c r="D102" s="8">
        <v>0.47916666666666669</v>
      </c>
      <c r="E102" s="8">
        <v>0.5625</v>
      </c>
      <c r="F102" s="6">
        <v>60</v>
      </c>
      <c r="G102" t="str">
        <f t="shared" si="4"/>
        <v>BAR</v>
      </c>
      <c r="H102" t="str">
        <f t="shared" si="5"/>
        <v>INF</v>
      </c>
      <c r="I102">
        <f t="shared" si="6"/>
        <v>20</v>
      </c>
      <c r="J102" t="str">
        <f t="shared" si="7"/>
        <v>BARINF20</v>
      </c>
    </row>
    <row r="103" spans="1:10" x14ac:dyDescent="0.25">
      <c r="A103" s="6" t="s">
        <v>17</v>
      </c>
      <c r="B103" s="6" t="s">
        <v>9</v>
      </c>
      <c r="C103" s="7">
        <v>45994</v>
      </c>
      <c r="D103" s="8">
        <v>0.375</v>
      </c>
      <c r="E103" s="8">
        <v>0.44791666666666669</v>
      </c>
      <c r="F103" s="6">
        <v>50</v>
      </c>
      <c r="G103" t="str">
        <f t="shared" si="4"/>
        <v>EWA</v>
      </c>
      <c r="H103" t="str">
        <f t="shared" si="5"/>
        <v>MAT</v>
      </c>
      <c r="I103">
        <f t="shared" si="6"/>
        <v>14</v>
      </c>
      <c r="J103" t="str">
        <f t="shared" si="7"/>
        <v>EWAMAT14</v>
      </c>
    </row>
    <row r="104" spans="1:10" x14ac:dyDescent="0.25">
      <c r="A104" s="6" t="s">
        <v>18</v>
      </c>
      <c r="B104" s="6" t="s">
        <v>12</v>
      </c>
      <c r="C104" s="7">
        <v>45994</v>
      </c>
      <c r="D104" s="8">
        <v>0.47916666666666669</v>
      </c>
      <c r="E104" s="8">
        <v>0.54166666666666663</v>
      </c>
      <c r="F104" s="6">
        <v>40</v>
      </c>
      <c r="G104" t="str">
        <f t="shared" si="4"/>
        <v>MAC</v>
      </c>
      <c r="H104" t="str">
        <f t="shared" si="5"/>
        <v>FIZ</v>
      </c>
      <c r="I104">
        <f t="shared" si="6"/>
        <v>22</v>
      </c>
      <c r="J104" t="str">
        <f t="shared" si="7"/>
        <v>MACFIZ22</v>
      </c>
    </row>
    <row r="105" spans="1:10" x14ac:dyDescent="0.25">
      <c r="A105" s="6" t="s">
        <v>17</v>
      </c>
      <c r="B105" s="6" t="s">
        <v>9</v>
      </c>
      <c r="C105" s="7">
        <v>45994</v>
      </c>
      <c r="D105" s="8">
        <v>0.57291666666666663</v>
      </c>
      <c r="E105" s="8">
        <v>0.61458333333333337</v>
      </c>
      <c r="F105" s="6">
        <v>50</v>
      </c>
      <c r="G105" t="str">
        <f t="shared" si="4"/>
        <v>EWA</v>
      </c>
      <c r="H105" t="str">
        <f t="shared" si="5"/>
        <v>MAT</v>
      </c>
      <c r="I105">
        <f t="shared" si="6"/>
        <v>14</v>
      </c>
      <c r="J105" t="str">
        <f t="shared" si="7"/>
        <v>EWAMAT14</v>
      </c>
    </row>
    <row r="106" spans="1:10" x14ac:dyDescent="0.25">
      <c r="A106" s="6" t="s">
        <v>19</v>
      </c>
      <c r="B106" s="6" t="s">
        <v>9</v>
      </c>
      <c r="C106" s="7">
        <v>45994</v>
      </c>
      <c r="D106" s="8">
        <v>0.65625</v>
      </c>
      <c r="E106" s="8">
        <v>0.71875</v>
      </c>
      <c r="F106" s="6">
        <v>50</v>
      </c>
      <c r="G106" t="str">
        <f t="shared" si="4"/>
        <v>ZDZ</v>
      </c>
      <c r="H106" t="str">
        <f t="shared" si="5"/>
        <v>MAT</v>
      </c>
      <c r="I106">
        <f t="shared" si="6"/>
        <v>18</v>
      </c>
      <c r="J106" t="str">
        <f t="shared" si="7"/>
        <v>ZDZMAT18</v>
      </c>
    </row>
    <row r="107" spans="1:10" x14ac:dyDescent="0.25">
      <c r="A107" s="6" t="s">
        <v>18</v>
      </c>
      <c r="B107" s="6" t="s">
        <v>12</v>
      </c>
      <c r="C107" s="7">
        <v>45994</v>
      </c>
      <c r="D107" s="8">
        <v>0.75</v>
      </c>
      <c r="E107" s="8">
        <v>0.79166666666666663</v>
      </c>
      <c r="F107" s="6">
        <v>40</v>
      </c>
      <c r="G107" t="str">
        <f t="shared" si="4"/>
        <v>MAC</v>
      </c>
      <c r="H107" t="str">
        <f t="shared" si="5"/>
        <v>FIZ</v>
      </c>
      <c r="I107">
        <f t="shared" si="6"/>
        <v>22</v>
      </c>
      <c r="J107" t="str">
        <f t="shared" si="7"/>
        <v>MACFIZ22</v>
      </c>
    </row>
    <row r="108" spans="1:10" x14ac:dyDescent="0.25">
      <c r="A108" s="6" t="s">
        <v>14</v>
      </c>
      <c r="B108" s="6" t="s">
        <v>7</v>
      </c>
      <c r="C108" s="7">
        <v>45996</v>
      </c>
      <c r="D108" s="8">
        <v>0.375</v>
      </c>
      <c r="E108" s="8">
        <v>0.44791666666666669</v>
      </c>
      <c r="F108" s="6">
        <v>60</v>
      </c>
      <c r="G108" t="str">
        <f t="shared" si="4"/>
        <v>KAT</v>
      </c>
      <c r="H108" t="str">
        <f t="shared" si="5"/>
        <v>INF</v>
      </c>
      <c r="I108">
        <f t="shared" si="6"/>
        <v>24</v>
      </c>
      <c r="J108" t="str">
        <f t="shared" si="7"/>
        <v>KATINF24</v>
      </c>
    </row>
    <row r="109" spans="1:10" x14ac:dyDescent="0.25">
      <c r="A109" s="6" t="s">
        <v>16</v>
      </c>
      <c r="B109" s="6" t="s">
        <v>12</v>
      </c>
      <c r="C109" s="7">
        <v>45996</v>
      </c>
      <c r="D109" s="8">
        <v>0.45833333333333331</v>
      </c>
      <c r="E109" s="8">
        <v>0.5</v>
      </c>
      <c r="F109" s="6">
        <v>40</v>
      </c>
      <c r="G109" t="str">
        <f t="shared" si="4"/>
        <v>JUL</v>
      </c>
      <c r="H109" t="str">
        <f t="shared" si="5"/>
        <v>FIZ</v>
      </c>
      <c r="I109">
        <f t="shared" si="6"/>
        <v>18</v>
      </c>
      <c r="J109" t="str">
        <f t="shared" si="7"/>
        <v>JULFIZ18</v>
      </c>
    </row>
    <row r="110" spans="1:10" x14ac:dyDescent="0.25">
      <c r="A110" s="6" t="s">
        <v>10</v>
      </c>
      <c r="B110" s="6" t="s">
        <v>7</v>
      </c>
      <c r="C110" s="7">
        <v>45996</v>
      </c>
      <c r="D110" s="8">
        <v>0.53125</v>
      </c>
      <c r="E110" s="8">
        <v>0.59375</v>
      </c>
      <c r="F110" s="6">
        <v>60</v>
      </c>
      <c r="G110" t="str">
        <f t="shared" si="4"/>
        <v>ZUZ</v>
      </c>
      <c r="H110" t="str">
        <f t="shared" si="5"/>
        <v>INF</v>
      </c>
      <c r="I110">
        <f t="shared" si="6"/>
        <v>19</v>
      </c>
      <c r="J110" t="str">
        <f t="shared" si="7"/>
        <v>ZUZINF19</v>
      </c>
    </row>
    <row r="111" spans="1:10" x14ac:dyDescent="0.25">
      <c r="A111" s="6" t="s">
        <v>23</v>
      </c>
      <c r="B111" s="6" t="s">
        <v>7</v>
      </c>
      <c r="C111" s="7">
        <v>45999</v>
      </c>
      <c r="D111" s="8">
        <v>0.375</v>
      </c>
      <c r="E111" s="8">
        <v>0.44791666666666669</v>
      </c>
      <c r="F111" s="6">
        <v>60</v>
      </c>
      <c r="G111" t="str">
        <f t="shared" si="4"/>
        <v>PAT</v>
      </c>
      <c r="H111" t="str">
        <f t="shared" si="5"/>
        <v>INF</v>
      </c>
      <c r="I111">
        <f t="shared" si="6"/>
        <v>1</v>
      </c>
      <c r="J111" t="str">
        <f t="shared" si="7"/>
        <v>PATINF1</v>
      </c>
    </row>
    <row r="112" spans="1:10" x14ac:dyDescent="0.25">
      <c r="A112" s="6" t="s">
        <v>11</v>
      </c>
      <c r="B112" s="6" t="s">
        <v>12</v>
      </c>
      <c r="C112" s="7">
        <v>45999</v>
      </c>
      <c r="D112" s="8">
        <v>0.46875</v>
      </c>
      <c r="E112" s="8">
        <v>0.54166666666666663</v>
      </c>
      <c r="F112" s="6">
        <v>40</v>
      </c>
      <c r="G112" t="str">
        <f t="shared" si="4"/>
        <v>JAN</v>
      </c>
      <c r="H112" t="str">
        <f t="shared" si="5"/>
        <v>FIZ</v>
      </c>
      <c r="I112">
        <f t="shared" si="6"/>
        <v>24</v>
      </c>
      <c r="J112" t="str">
        <f t="shared" si="7"/>
        <v>JANFIZ24</v>
      </c>
    </row>
    <row r="113" spans="1:10" x14ac:dyDescent="0.25">
      <c r="A113" s="6" t="s">
        <v>14</v>
      </c>
      <c r="B113" s="6" t="s">
        <v>7</v>
      </c>
      <c r="C113" s="7">
        <v>46000</v>
      </c>
      <c r="D113" s="8">
        <v>0.375</v>
      </c>
      <c r="E113" s="8">
        <v>0.42708333333333331</v>
      </c>
      <c r="F113" s="6">
        <v>60</v>
      </c>
      <c r="G113" t="str">
        <f t="shared" si="4"/>
        <v>KAT</v>
      </c>
      <c r="H113" t="str">
        <f t="shared" si="5"/>
        <v>INF</v>
      </c>
      <c r="I113">
        <f t="shared" si="6"/>
        <v>24</v>
      </c>
      <c r="J113" t="str">
        <f t="shared" si="7"/>
        <v>KATINF24</v>
      </c>
    </row>
    <row r="114" spans="1:10" x14ac:dyDescent="0.25">
      <c r="A114" s="6" t="s">
        <v>19</v>
      </c>
      <c r="B114" s="6" t="s">
        <v>9</v>
      </c>
      <c r="C114" s="7">
        <v>46000</v>
      </c>
      <c r="D114" s="8">
        <v>0.4375</v>
      </c>
      <c r="E114" s="8">
        <v>0.47916666666666669</v>
      </c>
      <c r="F114" s="6">
        <v>50</v>
      </c>
      <c r="G114" t="str">
        <f t="shared" si="4"/>
        <v>ZDZ</v>
      </c>
      <c r="H114" t="str">
        <f t="shared" si="5"/>
        <v>MAT</v>
      </c>
      <c r="I114">
        <f t="shared" si="6"/>
        <v>18</v>
      </c>
      <c r="J114" t="str">
        <f t="shared" si="7"/>
        <v>ZDZMAT18</v>
      </c>
    </row>
    <row r="115" spans="1:10" x14ac:dyDescent="0.25">
      <c r="A115" s="6" t="s">
        <v>18</v>
      </c>
      <c r="B115" s="6" t="s">
        <v>12</v>
      </c>
      <c r="C115" s="7">
        <v>46001</v>
      </c>
      <c r="D115" s="8">
        <v>0.375</v>
      </c>
      <c r="E115" s="8">
        <v>0.4375</v>
      </c>
      <c r="F115" s="6">
        <v>40</v>
      </c>
      <c r="G115" t="str">
        <f t="shared" si="4"/>
        <v>MAC</v>
      </c>
      <c r="H115" t="str">
        <f t="shared" si="5"/>
        <v>FIZ</v>
      </c>
      <c r="I115">
        <f t="shared" si="6"/>
        <v>22</v>
      </c>
      <c r="J115" t="str">
        <f t="shared" si="7"/>
        <v>MACFIZ22</v>
      </c>
    </row>
    <row r="116" spans="1:10" x14ac:dyDescent="0.25">
      <c r="A116" s="6" t="s">
        <v>24</v>
      </c>
      <c r="B116" s="6" t="s">
        <v>7</v>
      </c>
      <c r="C116" s="7">
        <v>46001</v>
      </c>
      <c r="D116" s="8">
        <v>0.4375</v>
      </c>
      <c r="E116" s="8">
        <v>0.5</v>
      </c>
      <c r="F116" s="6">
        <v>60</v>
      </c>
      <c r="G116" t="str">
        <f t="shared" si="4"/>
        <v>ANN</v>
      </c>
      <c r="H116" t="str">
        <f t="shared" si="5"/>
        <v>INF</v>
      </c>
      <c r="I116">
        <f t="shared" si="6"/>
        <v>10</v>
      </c>
      <c r="J116" t="str">
        <f t="shared" si="7"/>
        <v>ANNINF10</v>
      </c>
    </row>
    <row r="117" spans="1:10" x14ac:dyDescent="0.25">
      <c r="A117" s="6" t="s">
        <v>13</v>
      </c>
      <c r="B117" s="6" t="s">
        <v>7</v>
      </c>
      <c r="C117" s="7">
        <v>46001</v>
      </c>
      <c r="D117" s="8">
        <v>0.54166666666666663</v>
      </c>
      <c r="E117" s="8">
        <v>0.59375</v>
      </c>
      <c r="F117" s="6">
        <v>60</v>
      </c>
      <c r="G117" t="str">
        <f t="shared" si="4"/>
        <v>AGN</v>
      </c>
      <c r="H117" t="str">
        <f t="shared" si="5"/>
        <v>INF</v>
      </c>
      <c r="I117">
        <f t="shared" si="6"/>
        <v>16</v>
      </c>
      <c r="J117" t="str">
        <f t="shared" si="7"/>
        <v>AGNINF16</v>
      </c>
    </row>
    <row r="118" spans="1:10" x14ac:dyDescent="0.25">
      <c r="A118" s="6" t="s">
        <v>16</v>
      </c>
      <c r="B118" s="6" t="s">
        <v>7</v>
      </c>
      <c r="C118" s="7">
        <v>46001</v>
      </c>
      <c r="D118" s="8">
        <v>0.61458333333333337</v>
      </c>
      <c r="E118" s="8">
        <v>0.65625</v>
      </c>
      <c r="F118" s="6">
        <v>60</v>
      </c>
      <c r="G118" t="str">
        <f t="shared" si="4"/>
        <v>JUL</v>
      </c>
      <c r="H118" t="str">
        <f t="shared" si="5"/>
        <v>INF</v>
      </c>
      <c r="I118">
        <f t="shared" si="6"/>
        <v>18</v>
      </c>
      <c r="J118" t="str">
        <f t="shared" si="7"/>
        <v>JULINF18</v>
      </c>
    </row>
    <row r="119" spans="1:10" x14ac:dyDescent="0.25">
      <c r="A119" s="6" t="s">
        <v>11</v>
      </c>
      <c r="B119" s="6" t="s">
        <v>12</v>
      </c>
      <c r="C119" s="7">
        <v>46001</v>
      </c>
      <c r="D119" s="8">
        <v>0.67708333333333337</v>
      </c>
      <c r="E119" s="8">
        <v>0.73958333333333337</v>
      </c>
      <c r="F119" s="6">
        <v>40</v>
      </c>
      <c r="G119" t="str">
        <f t="shared" si="4"/>
        <v>JAN</v>
      </c>
      <c r="H119" t="str">
        <f t="shared" si="5"/>
        <v>FIZ</v>
      </c>
      <c r="I119">
        <f t="shared" si="6"/>
        <v>24</v>
      </c>
      <c r="J119" t="str">
        <f t="shared" si="7"/>
        <v>JANFIZ24</v>
      </c>
    </row>
    <row r="120" spans="1:10" x14ac:dyDescent="0.25">
      <c r="A120" s="6" t="s">
        <v>15</v>
      </c>
      <c r="B120" s="6" t="s">
        <v>12</v>
      </c>
      <c r="C120" s="7">
        <v>46002</v>
      </c>
      <c r="D120" s="8">
        <v>0.375</v>
      </c>
      <c r="E120" s="8">
        <v>0.42708333333333331</v>
      </c>
      <c r="F120" s="6">
        <v>40</v>
      </c>
      <c r="G120" t="str">
        <f t="shared" si="4"/>
        <v>ZBI</v>
      </c>
      <c r="H120" t="str">
        <f t="shared" si="5"/>
        <v>FIZ</v>
      </c>
      <c r="I120">
        <f t="shared" si="6"/>
        <v>16</v>
      </c>
      <c r="J120" t="str">
        <f t="shared" si="7"/>
        <v>ZBIFIZ16</v>
      </c>
    </row>
    <row r="121" spans="1:10" x14ac:dyDescent="0.25">
      <c r="A121" s="6" t="s">
        <v>10</v>
      </c>
      <c r="B121" s="6" t="s">
        <v>7</v>
      </c>
      <c r="C121" s="7">
        <v>46002</v>
      </c>
      <c r="D121" s="8">
        <v>0.4375</v>
      </c>
      <c r="E121" s="8">
        <v>0.48958333333333331</v>
      </c>
      <c r="F121" s="6">
        <v>60</v>
      </c>
      <c r="G121" t="str">
        <f t="shared" si="4"/>
        <v>ZUZ</v>
      </c>
      <c r="H121" t="str">
        <f t="shared" si="5"/>
        <v>INF</v>
      </c>
      <c r="I121">
        <f t="shared" si="6"/>
        <v>19</v>
      </c>
      <c r="J121" t="str">
        <f t="shared" si="7"/>
        <v>ZUZINF19</v>
      </c>
    </row>
    <row r="122" spans="1:10" x14ac:dyDescent="0.25">
      <c r="A122" s="6" t="s">
        <v>11</v>
      </c>
      <c r="B122" s="6" t="s">
        <v>12</v>
      </c>
      <c r="C122" s="7">
        <v>46003</v>
      </c>
      <c r="D122" s="8">
        <v>0.375</v>
      </c>
      <c r="E122" s="8">
        <v>0.42708333333333331</v>
      </c>
      <c r="F122" s="6">
        <v>40</v>
      </c>
      <c r="G122" t="str">
        <f t="shared" si="4"/>
        <v>JAN</v>
      </c>
      <c r="H122" t="str">
        <f t="shared" si="5"/>
        <v>FIZ</v>
      </c>
      <c r="I122">
        <f t="shared" si="6"/>
        <v>24</v>
      </c>
      <c r="J122" t="str">
        <f t="shared" si="7"/>
        <v>JANFIZ24</v>
      </c>
    </row>
    <row r="123" spans="1:10" x14ac:dyDescent="0.25">
      <c r="A123" s="6" t="s">
        <v>15</v>
      </c>
      <c r="B123" s="6" t="s">
        <v>7</v>
      </c>
      <c r="C123" s="7">
        <v>46003</v>
      </c>
      <c r="D123" s="8">
        <v>0.4375</v>
      </c>
      <c r="E123" s="8">
        <v>0.47916666666666669</v>
      </c>
      <c r="F123" s="6">
        <v>60</v>
      </c>
      <c r="G123" t="str">
        <f t="shared" si="4"/>
        <v>ZBI</v>
      </c>
      <c r="H123" t="str">
        <f t="shared" si="5"/>
        <v>INF</v>
      </c>
      <c r="I123">
        <f t="shared" si="6"/>
        <v>16</v>
      </c>
      <c r="J123" t="str">
        <f t="shared" si="7"/>
        <v>ZBIINF16</v>
      </c>
    </row>
    <row r="124" spans="1:10" x14ac:dyDescent="0.25">
      <c r="A124" s="6" t="s">
        <v>6</v>
      </c>
      <c r="B124" s="6" t="s">
        <v>7</v>
      </c>
      <c r="C124" s="7">
        <v>46003</v>
      </c>
      <c r="D124" s="8">
        <v>0.47916666666666669</v>
      </c>
      <c r="E124" s="8">
        <v>0.55208333333333337</v>
      </c>
      <c r="F124" s="6">
        <v>60</v>
      </c>
      <c r="G124" t="str">
        <f t="shared" si="4"/>
        <v>BAR</v>
      </c>
      <c r="H124" t="str">
        <f t="shared" si="5"/>
        <v>INF</v>
      </c>
      <c r="I124">
        <f t="shared" si="6"/>
        <v>20</v>
      </c>
      <c r="J124" t="str">
        <f t="shared" si="7"/>
        <v>BARINF20</v>
      </c>
    </row>
    <row r="125" spans="1:10" x14ac:dyDescent="0.25">
      <c r="A125" s="6" t="s">
        <v>14</v>
      </c>
      <c r="B125" s="6" t="s">
        <v>7</v>
      </c>
      <c r="C125" s="7">
        <v>46006</v>
      </c>
      <c r="D125" s="8">
        <v>0.39583333333333331</v>
      </c>
      <c r="E125" s="8">
        <v>0.45833333333333331</v>
      </c>
      <c r="F125" s="6">
        <v>60</v>
      </c>
      <c r="G125" t="str">
        <f t="shared" si="4"/>
        <v>KAT</v>
      </c>
      <c r="H125" t="str">
        <f t="shared" si="5"/>
        <v>INF</v>
      </c>
      <c r="I125">
        <f t="shared" si="6"/>
        <v>24</v>
      </c>
      <c r="J125" t="str">
        <f t="shared" si="7"/>
        <v>KATINF24</v>
      </c>
    </row>
    <row r="126" spans="1:10" x14ac:dyDescent="0.25">
      <c r="A126" s="6" t="s">
        <v>14</v>
      </c>
      <c r="B126" s="6" t="s">
        <v>7</v>
      </c>
      <c r="C126" s="7">
        <v>46006</v>
      </c>
      <c r="D126" s="8">
        <v>0.46875</v>
      </c>
      <c r="E126" s="8">
        <v>0.53125</v>
      </c>
      <c r="F126" s="6">
        <v>60</v>
      </c>
      <c r="G126" t="str">
        <f t="shared" si="4"/>
        <v>KAT</v>
      </c>
      <c r="H126" t="str">
        <f t="shared" si="5"/>
        <v>INF</v>
      </c>
      <c r="I126">
        <f t="shared" si="6"/>
        <v>24</v>
      </c>
      <c r="J126" t="str">
        <f t="shared" si="7"/>
        <v>KATINF24</v>
      </c>
    </row>
    <row r="127" spans="1:10" x14ac:dyDescent="0.25">
      <c r="A127" s="6" t="s">
        <v>24</v>
      </c>
      <c r="B127" s="6" t="s">
        <v>7</v>
      </c>
      <c r="C127" s="7">
        <v>46007</v>
      </c>
      <c r="D127" s="8">
        <v>0.375</v>
      </c>
      <c r="E127" s="8">
        <v>0.41666666666666669</v>
      </c>
      <c r="F127" s="6">
        <v>60</v>
      </c>
      <c r="G127" t="str">
        <f t="shared" si="4"/>
        <v>ANN</v>
      </c>
      <c r="H127" t="str">
        <f t="shared" si="5"/>
        <v>INF</v>
      </c>
      <c r="I127">
        <f t="shared" si="6"/>
        <v>10</v>
      </c>
      <c r="J127" t="str">
        <f t="shared" si="7"/>
        <v>ANNINF10</v>
      </c>
    </row>
    <row r="128" spans="1:10" x14ac:dyDescent="0.25">
      <c r="A128" s="6" t="s">
        <v>6</v>
      </c>
      <c r="B128" s="6" t="s">
        <v>7</v>
      </c>
      <c r="C128" s="7">
        <v>46027</v>
      </c>
      <c r="D128" s="8">
        <v>0.375</v>
      </c>
      <c r="E128" s="8">
        <v>0.44791666666666669</v>
      </c>
      <c r="F128" s="6">
        <v>60</v>
      </c>
      <c r="G128" t="str">
        <f t="shared" si="4"/>
        <v>BAR</v>
      </c>
      <c r="H128" t="str">
        <f t="shared" si="5"/>
        <v>INF</v>
      </c>
      <c r="I128">
        <f t="shared" si="6"/>
        <v>20</v>
      </c>
      <c r="J128" t="str">
        <f t="shared" si="7"/>
        <v>BARINF20</v>
      </c>
    </row>
    <row r="129" spans="1:10" x14ac:dyDescent="0.25">
      <c r="A129" s="6" t="s">
        <v>14</v>
      </c>
      <c r="B129" s="6" t="s">
        <v>7</v>
      </c>
      <c r="C129" s="7">
        <v>46027</v>
      </c>
      <c r="D129" s="8">
        <v>0.47916666666666669</v>
      </c>
      <c r="E129" s="8">
        <v>0.54166666666666663</v>
      </c>
      <c r="F129" s="6">
        <v>60</v>
      </c>
      <c r="G129" t="str">
        <f t="shared" si="4"/>
        <v>KAT</v>
      </c>
      <c r="H129" t="str">
        <f t="shared" si="5"/>
        <v>INF</v>
      </c>
      <c r="I129">
        <f t="shared" si="6"/>
        <v>24</v>
      </c>
      <c r="J129" t="str">
        <f t="shared" si="7"/>
        <v>KATINF24</v>
      </c>
    </row>
    <row r="130" spans="1:10" x14ac:dyDescent="0.25">
      <c r="A130" s="6" t="s">
        <v>24</v>
      </c>
      <c r="B130" s="6" t="s">
        <v>7</v>
      </c>
      <c r="C130" s="7">
        <v>46027</v>
      </c>
      <c r="D130" s="8">
        <v>0.57291666666666663</v>
      </c>
      <c r="E130" s="8">
        <v>0.61458333333333337</v>
      </c>
      <c r="F130" s="6">
        <v>60</v>
      </c>
      <c r="G130" t="str">
        <f t="shared" si="4"/>
        <v>ANN</v>
      </c>
      <c r="H130" t="str">
        <f t="shared" si="5"/>
        <v>INF</v>
      </c>
      <c r="I130">
        <f t="shared" si="6"/>
        <v>10</v>
      </c>
      <c r="J130" t="str">
        <f t="shared" si="7"/>
        <v>ANNINF10</v>
      </c>
    </row>
    <row r="131" spans="1:10" x14ac:dyDescent="0.25">
      <c r="A131" s="6" t="s">
        <v>10</v>
      </c>
      <c r="B131" s="6" t="s">
        <v>9</v>
      </c>
      <c r="C131" s="7">
        <v>46027</v>
      </c>
      <c r="D131" s="8">
        <v>0.64583333333333337</v>
      </c>
      <c r="E131" s="8">
        <v>0.69791666666666663</v>
      </c>
      <c r="F131" s="6">
        <v>50</v>
      </c>
      <c r="G131" t="str">
        <f t="shared" ref="G131:G194" si="8">UPPER(MID(A131,1,3))</f>
        <v>ZUZ</v>
      </c>
      <c r="H131" t="str">
        <f t="shared" ref="H131:H194" si="9">UPPER(MID(B131,1,3))</f>
        <v>MAT</v>
      </c>
      <c r="I131">
        <f t="shared" ref="I131:I194" si="10">VLOOKUP(A131,$O$1:$P$17,2,0)</f>
        <v>19</v>
      </c>
      <c r="J131" t="str">
        <f t="shared" ref="J131:J194" si="11">CONCATENATE(G131,H131,I131)</f>
        <v>ZUZMAT19</v>
      </c>
    </row>
    <row r="132" spans="1:10" x14ac:dyDescent="0.25">
      <c r="A132" s="6" t="s">
        <v>14</v>
      </c>
      <c r="B132" s="6" t="s">
        <v>7</v>
      </c>
      <c r="C132" s="7">
        <v>46027</v>
      </c>
      <c r="D132" s="8">
        <v>0.72916666666666663</v>
      </c>
      <c r="E132" s="8">
        <v>0.79166666666666663</v>
      </c>
      <c r="F132" s="6">
        <v>60</v>
      </c>
      <c r="G132" t="str">
        <f t="shared" si="8"/>
        <v>KAT</v>
      </c>
      <c r="H132" t="str">
        <f t="shared" si="9"/>
        <v>INF</v>
      </c>
      <c r="I132">
        <f t="shared" si="10"/>
        <v>24</v>
      </c>
      <c r="J132" t="str">
        <f t="shared" si="11"/>
        <v>KATINF24</v>
      </c>
    </row>
    <row r="133" spans="1:10" x14ac:dyDescent="0.25">
      <c r="A133" s="6" t="s">
        <v>15</v>
      </c>
      <c r="B133" s="6" t="s">
        <v>12</v>
      </c>
      <c r="C133" s="7">
        <v>46029</v>
      </c>
      <c r="D133" s="8">
        <v>0.375</v>
      </c>
      <c r="E133" s="8">
        <v>0.44791666666666669</v>
      </c>
      <c r="F133" s="6">
        <v>40</v>
      </c>
      <c r="G133" t="str">
        <f t="shared" si="8"/>
        <v>ZBI</v>
      </c>
      <c r="H133" t="str">
        <f t="shared" si="9"/>
        <v>FIZ</v>
      </c>
      <c r="I133">
        <f t="shared" si="10"/>
        <v>16</v>
      </c>
      <c r="J133" t="str">
        <f t="shared" si="11"/>
        <v>ZBIFIZ16</v>
      </c>
    </row>
    <row r="134" spans="1:10" x14ac:dyDescent="0.25">
      <c r="A134" s="6" t="s">
        <v>24</v>
      </c>
      <c r="B134" s="6" t="s">
        <v>7</v>
      </c>
      <c r="C134" s="7">
        <v>46029</v>
      </c>
      <c r="D134" s="8">
        <v>0.46875</v>
      </c>
      <c r="E134" s="8">
        <v>0.54166666666666663</v>
      </c>
      <c r="F134" s="6">
        <v>60</v>
      </c>
      <c r="G134" t="str">
        <f t="shared" si="8"/>
        <v>ANN</v>
      </c>
      <c r="H134" t="str">
        <f t="shared" si="9"/>
        <v>INF</v>
      </c>
      <c r="I134">
        <f t="shared" si="10"/>
        <v>10</v>
      </c>
      <c r="J134" t="str">
        <f t="shared" si="11"/>
        <v>ANNINF10</v>
      </c>
    </row>
    <row r="135" spans="1:10" x14ac:dyDescent="0.25">
      <c r="A135" s="6" t="s">
        <v>8</v>
      </c>
      <c r="B135" s="6" t="s">
        <v>9</v>
      </c>
      <c r="C135" s="7">
        <v>46029</v>
      </c>
      <c r="D135" s="8">
        <v>0.58333333333333337</v>
      </c>
      <c r="E135" s="8">
        <v>0.625</v>
      </c>
      <c r="F135" s="6">
        <v>50</v>
      </c>
      <c r="G135" t="str">
        <f t="shared" si="8"/>
        <v>WIK</v>
      </c>
      <c r="H135" t="str">
        <f t="shared" si="9"/>
        <v>MAT</v>
      </c>
      <c r="I135">
        <f t="shared" si="10"/>
        <v>29</v>
      </c>
      <c r="J135" t="str">
        <f t="shared" si="11"/>
        <v>WIKMAT29</v>
      </c>
    </row>
    <row r="136" spans="1:10" x14ac:dyDescent="0.25">
      <c r="A136" s="6" t="s">
        <v>8</v>
      </c>
      <c r="B136" s="6" t="s">
        <v>9</v>
      </c>
      <c r="C136" s="7">
        <v>46034</v>
      </c>
      <c r="D136" s="8">
        <v>0.375</v>
      </c>
      <c r="E136" s="8">
        <v>0.4375</v>
      </c>
      <c r="F136" s="6">
        <v>50</v>
      </c>
      <c r="G136" t="str">
        <f t="shared" si="8"/>
        <v>WIK</v>
      </c>
      <c r="H136" t="str">
        <f t="shared" si="9"/>
        <v>MAT</v>
      </c>
      <c r="I136">
        <f t="shared" si="10"/>
        <v>29</v>
      </c>
      <c r="J136" t="str">
        <f t="shared" si="11"/>
        <v>WIKMAT29</v>
      </c>
    </row>
    <row r="137" spans="1:10" x14ac:dyDescent="0.25">
      <c r="A137" s="6" t="s">
        <v>24</v>
      </c>
      <c r="B137" s="6" t="s">
        <v>7</v>
      </c>
      <c r="C137" s="7">
        <v>46034</v>
      </c>
      <c r="D137" s="8">
        <v>0.44791666666666669</v>
      </c>
      <c r="E137" s="8">
        <v>0.5</v>
      </c>
      <c r="F137" s="6">
        <v>60</v>
      </c>
      <c r="G137" t="str">
        <f t="shared" si="8"/>
        <v>ANN</v>
      </c>
      <c r="H137" t="str">
        <f t="shared" si="9"/>
        <v>INF</v>
      </c>
      <c r="I137">
        <f t="shared" si="10"/>
        <v>10</v>
      </c>
      <c r="J137" t="str">
        <f t="shared" si="11"/>
        <v>ANNINF10</v>
      </c>
    </row>
    <row r="138" spans="1:10" x14ac:dyDescent="0.25">
      <c r="A138" s="6" t="s">
        <v>24</v>
      </c>
      <c r="B138" s="6" t="s">
        <v>7</v>
      </c>
      <c r="C138" s="7">
        <v>46034</v>
      </c>
      <c r="D138" s="8">
        <v>0.5</v>
      </c>
      <c r="E138" s="8">
        <v>0.54166666666666663</v>
      </c>
      <c r="F138" s="6">
        <v>60</v>
      </c>
      <c r="G138" t="str">
        <f t="shared" si="8"/>
        <v>ANN</v>
      </c>
      <c r="H138" t="str">
        <f t="shared" si="9"/>
        <v>INF</v>
      </c>
      <c r="I138">
        <f t="shared" si="10"/>
        <v>10</v>
      </c>
      <c r="J138" t="str">
        <f t="shared" si="11"/>
        <v>ANNINF10</v>
      </c>
    </row>
    <row r="139" spans="1:10" x14ac:dyDescent="0.25">
      <c r="A139" s="6" t="s">
        <v>17</v>
      </c>
      <c r="B139" s="6" t="s">
        <v>9</v>
      </c>
      <c r="C139" s="7">
        <v>46034</v>
      </c>
      <c r="D139" s="8">
        <v>0.55208333333333337</v>
      </c>
      <c r="E139" s="8">
        <v>0.63541666666666663</v>
      </c>
      <c r="F139" s="6">
        <v>50</v>
      </c>
      <c r="G139" t="str">
        <f t="shared" si="8"/>
        <v>EWA</v>
      </c>
      <c r="H139" t="str">
        <f t="shared" si="9"/>
        <v>MAT</v>
      </c>
      <c r="I139">
        <f t="shared" si="10"/>
        <v>14</v>
      </c>
      <c r="J139" t="str">
        <f t="shared" si="11"/>
        <v>EWAMAT14</v>
      </c>
    </row>
    <row r="140" spans="1:10" x14ac:dyDescent="0.25">
      <c r="A140" s="6" t="s">
        <v>16</v>
      </c>
      <c r="B140" s="6" t="s">
        <v>7</v>
      </c>
      <c r="C140" s="7">
        <v>46034</v>
      </c>
      <c r="D140" s="8">
        <v>0.64583333333333337</v>
      </c>
      <c r="E140" s="8">
        <v>0.71875</v>
      </c>
      <c r="F140" s="6">
        <v>60</v>
      </c>
      <c r="G140" t="str">
        <f t="shared" si="8"/>
        <v>JUL</v>
      </c>
      <c r="H140" t="str">
        <f t="shared" si="9"/>
        <v>INF</v>
      </c>
      <c r="I140">
        <f t="shared" si="10"/>
        <v>18</v>
      </c>
      <c r="J140" t="str">
        <f t="shared" si="11"/>
        <v>JULINF18</v>
      </c>
    </row>
    <row r="141" spans="1:10" x14ac:dyDescent="0.25">
      <c r="A141" s="6" t="s">
        <v>13</v>
      </c>
      <c r="B141" s="6" t="s">
        <v>9</v>
      </c>
      <c r="C141" s="7">
        <v>46035</v>
      </c>
      <c r="D141" s="8">
        <v>0.375</v>
      </c>
      <c r="E141" s="8">
        <v>0.45833333333333331</v>
      </c>
      <c r="F141" s="6">
        <v>50</v>
      </c>
      <c r="G141" t="str">
        <f t="shared" si="8"/>
        <v>AGN</v>
      </c>
      <c r="H141" t="str">
        <f t="shared" si="9"/>
        <v>MAT</v>
      </c>
      <c r="I141">
        <f t="shared" si="10"/>
        <v>16</v>
      </c>
      <c r="J141" t="str">
        <f t="shared" si="11"/>
        <v>AGNMAT16</v>
      </c>
    </row>
    <row r="142" spans="1:10" x14ac:dyDescent="0.25">
      <c r="A142" s="6" t="s">
        <v>19</v>
      </c>
      <c r="B142" s="6" t="s">
        <v>9</v>
      </c>
      <c r="C142" s="7">
        <v>46035</v>
      </c>
      <c r="D142" s="8">
        <v>0.45833333333333331</v>
      </c>
      <c r="E142" s="8">
        <v>0.5</v>
      </c>
      <c r="F142" s="6">
        <v>50</v>
      </c>
      <c r="G142" t="str">
        <f t="shared" si="8"/>
        <v>ZDZ</v>
      </c>
      <c r="H142" t="str">
        <f t="shared" si="9"/>
        <v>MAT</v>
      </c>
      <c r="I142">
        <f t="shared" si="10"/>
        <v>18</v>
      </c>
      <c r="J142" t="str">
        <f t="shared" si="11"/>
        <v>ZDZMAT18</v>
      </c>
    </row>
    <row r="143" spans="1:10" x14ac:dyDescent="0.25">
      <c r="A143" s="6" t="s">
        <v>16</v>
      </c>
      <c r="B143" s="6" t="s">
        <v>12</v>
      </c>
      <c r="C143" s="7">
        <v>46035</v>
      </c>
      <c r="D143" s="8">
        <v>0.54166666666666663</v>
      </c>
      <c r="E143" s="8">
        <v>0.625</v>
      </c>
      <c r="F143" s="6">
        <v>40</v>
      </c>
      <c r="G143" t="str">
        <f t="shared" si="8"/>
        <v>JUL</v>
      </c>
      <c r="H143" t="str">
        <f t="shared" si="9"/>
        <v>FIZ</v>
      </c>
      <c r="I143">
        <f t="shared" si="10"/>
        <v>18</v>
      </c>
      <c r="J143" t="str">
        <f t="shared" si="11"/>
        <v>JULFIZ18</v>
      </c>
    </row>
    <row r="144" spans="1:10" x14ac:dyDescent="0.25">
      <c r="A144" s="6" t="s">
        <v>6</v>
      </c>
      <c r="B144" s="6" t="s">
        <v>7</v>
      </c>
      <c r="C144" s="7">
        <v>46035</v>
      </c>
      <c r="D144" s="8">
        <v>0.65625</v>
      </c>
      <c r="E144" s="8">
        <v>0.72916666666666663</v>
      </c>
      <c r="F144" s="6">
        <v>60</v>
      </c>
      <c r="G144" t="str">
        <f t="shared" si="8"/>
        <v>BAR</v>
      </c>
      <c r="H144" t="str">
        <f t="shared" si="9"/>
        <v>INF</v>
      </c>
      <c r="I144">
        <f t="shared" si="10"/>
        <v>20</v>
      </c>
      <c r="J144" t="str">
        <f t="shared" si="11"/>
        <v>BARINF20</v>
      </c>
    </row>
    <row r="145" spans="1:10" x14ac:dyDescent="0.25">
      <c r="A145" s="6" t="s">
        <v>14</v>
      </c>
      <c r="B145" s="6" t="s">
        <v>7</v>
      </c>
      <c r="C145" s="7">
        <v>46036</v>
      </c>
      <c r="D145" s="8">
        <v>0.375</v>
      </c>
      <c r="E145" s="8">
        <v>0.4375</v>
      </c>
      <c r="F145" s="6">
        <v>60</v>
      </c>
      <c r="G145" t="str">
        <f t="shared" si="8"/>
        <v>KAT</v>
      </c>
      <c r="H145" t="str">
        <f t="shared" si="9"/>
        <v>INF</v>
      </c>
      <c r="I145">
        <f t="shared" si="10"/>
        <v>24</v>
      </c>
      <c r="J145" t="str">
        <f t="shared" si="11"/>
        <v>KATINF24</v>
      </c>
    </row>
    <row r="146" spans="1:10" x14ac:dyDescent="0.25">
      <c r="A146" s="6" t="s">
        <v>17</v>
      </c>
      <c r="B146" s="6" t="s">
        <v>9</v>
      </c>
      <c r="C146" s="7">
        <v>46036</v>
      </c>
      <c r="D146" s="8">
        <v>0.46875</v>
      </c>
      <c r="E146" s="8">
        <v>0.55208333333333337</v>
      </c>
      <c r="F146" s="6">
        <v>50</v>
      </c>
      <c r="G146" t="str">
        <f t="shared" si="8"/>
        <v>EWA</v>
      </c>
      <c r="H146" t="str">
        <f t="shared" si="9"/>
        <v>MAT</v>
      </c>
      <c r="I146">
        <f t="shared" si="10"/>
        <v>14</v>
      </c>
      <c r="J146" t="str">
        <f t="shared" si="11"/>
        <v>EWAMAT14</v>
      </c>
    </row>
    <row r="147" spans="1:10" x14ac:dyDescent="0.25">
      <c r="A147" s="6" t="s">
        <v>11</v>
      </c>
      <c r="B147" s="6" t="s">
        <v>12</v>
      </c>
      <c r="C147" s="7">
        <v>46036</v>
      </c>
      <c r="D147" s="8">
        <v>0.57291666666666663</v>
      </c>
      <c r="E147" s="8">
        <v>0.61458333333333337</v>
      </c>
      <c r="F147" s="6">
        <v>40</v>
      </c>
      <c r="G147" t="str">
        <f t="shared" si="8"/>
        <v>JAN</v>
      </c>
      <c r="H147" t="str">
        <f t="shared" si="9"/>
        <v>FIZ</v>
      </c>
      <c r="I147">
        <f t="shared" si="10"/>
        <v>24</v>
      </c>
      <c r="J147" t="str">
        <f t="shared" si="11"/>
        <v>JANFIZ24</v>
      </c>
    </row>
    <row r="148" spans="1:10" x14ac:dyDescent="0.25">
      <c r="A148" s="6" t="s">
        <v>17</v>
      </c>
      <c r="B148" s="6" t="s">
        <v>9</v>
      </c>
      <c r="C148" s="7">
        <v>46037</v>
      </c>
      <c r="D148" s="8">
        <v>0.375</v>
      </c>
      <c r="E148" s="8">
        <v>0.45833333333333331</v>
      </c>
      <c r="F148" s="6">
        <v>50</v>
      </c>
      <c r="G148" t="str">
        <f t="shared" si="8"/>
        <v>EWA</v>
      </c>
      <c r="H148" t="str">
        <f t="shared" si="9"/>
        <v>MAT</v>
      </c>
      <c r="I148">
        <f t="shared" si="10"/>
        <v>14</v>
      </c>
      <c r="J148" t="str">
        <f t="shared" si="11"/>
        <v>EWAMAT14</v>
      </c>
    </row>
    <row r="149" spans="1:10" x14ac:dyDescent="0.25">
      <c r="A149" s="6" t="s">
        <v>6</v>
      </c>
      <c r="B149" s="6" t="s">
        <v>7</v>
      </c>
      <c r="C149" s="7">
        <v>46037</v>
      </c>
      <c r="D149" s="8">
        <v>0.45833333333333331</v>
      </c>
      <c r="E149" s="8">
        <v>0.51041666666666663</v>
      </c>
      <c r="F149" s="6">
        <v>60</v>
      </c>
      <c r="G149" t="str">
        <f t="shared" si="8"/>
        <v>BAR</v>
      </c>
      <c r="H149" t="str">
        <f t="shared" si="9"/>
        <v>INF</v>
      </c>
      <c r="I149">
        <f t="shared" si="10"/>
        <v>20</v>
      </c>
      <c r="J149" t="str">
        <f t="shared" si="11"/>
        <v>BARINF20</v>
      </c>
    </row>
    <row r="150" spans="1:10" x14ac:dyDescent="0.25">
      <c r="A150" s="6" t="s">
        <v>8</v>
      </c>
      <c r="B150" s="6" t="s">
        <v>9</v>
      </c>
      <c r="C150" s="7">
        <v>46037</v>
      </c>
      <c r="D150" s="8">
        <v>0.52083333333333337</v>
      </c>
      <c r="E150" s="8">
        <v>0.58333333333333337</v>
      </c>
      <c r="F150" s="6">
        <v>50</v>
      </c>
      <c r="G150" t="str">
        <f t="shared" si="8"/>
        <v>WIK</v>
      </c>
      <c r="H150" t="str">
        <f t="shared" si="9"/>
        <v>MAT</v>
      </c>
      <c r="I150">
        <f t="shared" si="10"/>
        <v>29</v>
      </c>
      <c r="J150" t="str">
        <f t="shared" si="11"/>
        <v>WIKMAT29</v>
      </c>
    </row>
    <row r="151" spans="1:10" x14ac:dyDescent="0.25">
      <c r="A151" s="6" t="s">
        <v>13</v>
      </c>
      <c r="B151" s="6" t="s">
        <v>9</v>
      </c>
      <c r="C151" s="7">
        <v>46037</v>
      </c>
      <c r="D151" s="8">
        <v>0.60416666666666663</v>
      </c>
      <c r="E151" s="8">
        <v>0.67708333333333337</v>
      </c>
      <c r="F151" s="6">
        <v>50</v>
      </c>
      <c r="G151" t="str">
        <f t="shared" si="8"/>
        <v>AGN</v>
      </c>
      <c r="H151" t="str">
        <f t="shared" si="9"/>
        <v>MAT</v>
      </c>
      <c r="I151">
        <f t="shared" si="10"/>
        <v>16</v>
      </c>
      <c r="J151" t="str">
        <f t="shared" si="11"/>
        <v>AGNMAT16</v>
      </c>
    </row>
    <row r="152" spans="1:10" x14ac:dyDescent="0.25">
      <c r="A152" s="6" t="s">
        <v>8</v>
      </c>
      <c r="B152" s="6" t="s">
        <v>9</v>
      </c>
      <c r="C152" s="7">
        <v>46041</v>
      </c>
      <c r="D152" s="8">
        <v>0.375</v>
      </c>
      <c r="E152" s="8">
        <v>0.4375</v>
      </c>
      <c r="F152" s="6">
        <v>50</v>
      </c>
      <c r="G152" t="str">
        <f t="shared" si="8"/>
        <v>WIK</v>
      </c>
      <c r="H152" t="str">
        <f t="shared" si="9"/>
        <v>MAT</v>
      </c>
      <c r="I152">
        <f t="shared" si="10"/>
        <v>29</v>
      </c>
      <c r="J152" t="str">
        <f t="shared" si="11"/>
        <v>WIKMAT29</v>
      </c>
    </row>
    <row r="153" spans="1:10" x14ac:dyDescent="0.25">
      <c r="A153" s="6" t="s">
        <v>24</v>
      </c>
      <c r="B153" s="6" t="s">
        <v>7</v>
      </c>
      <c r="C153" s="7">
        <v>46041</v>
      </c>
      <c r="D153" s="8">
        <v>0.45833333333333331</v>
      </c>
      <c r="E153" s="8">
        <v>0.52083333333333337</v>
      </c>
      <c r="F153" s="6">
        <v>60</v>
      </c>
      <c r="G153" t="str">
        <f t="shared" si="8"/>
        <v>ANN</v>
      </c>
      <c r="H153" t="str">
        <f t="shared" si="9"/>
        <v>INF</v>
      </c>
      <c r="I153">
        <f t="shared" si="10"/>
        <v>10</v>
      </c>
      <c r="J153" t="str">
        <f t="shared" si="11"/>
        <v>ANNINF10</v>
      </c>
    </row>
    <row r="154" spans="1:10" x14ac:dyDescent="0.25">
      <c r="A154" s="6" t="s">
        <v>14</v>
      </c>
      <c r="B154" s="6" t="s">
        <v>7</v>
      </c>
      <c r="C154" s="7">
        <v>46041</v>
      </c>
      <c r="D154" s="8">
        <v>0.54166666666666663</v>
      </c>
      <c r="E154" s="8">
        <v>0.60416666666666663</v>
      </c>
      <c r="F154" s="6">
        <v>60</v>
      </c>
      <c r="G154" t="str">
        <f t="shared" si="8"/>
        <v>KAT</v>
      </c>
      <c r="H154" t="str">
        <f t="shared" si="9"/>
        <v>INF</v>
      </c>
      <c r="I154">
        <f t="shared" si="10"/>
        <v>24</v>
      </c>
      <c r="J154" t="str">
        <f t="shared" si="11"/>
        <v>KATINF24</v>
      </c>
    </row>
    <row r="155" spans="1:10" x14ac:dyDescent="0.25">
      <c r="A155" s="6" t="s">
        <v>18</v>
      </c>
      <c r="B155" s="6" t="s">
        <v>12</v>
      </c>
      <c r="C155" s="7">
        <v>46041</v>
      </c>
      <c r="D155" s="8">
        <v>0.63541666666666663</v>
      </c>
      <c r="E155" s="8">
        <v>0.6875</v>
      </c>
      <c r="F155" s="6">
        <v>40</v>
      </c>
      <c r="G155" t="str">
        <f t="shared" si="8"/>
        <v>MAC</v>
      </c>
      <c r="H155" t="str">
        <f t="shared" si="9"/>
        <v>FIZ</v>
      </c>
      <c r="I155">
        <f t="shared" si="10"/>
        <v>22</v>
      </c>
      <c r="J155" t="str">
        <f t="shared" si="11"/>
        <v>MACFIZ22</v>
      </c>
    </row>
    <row r="156" spans="1:10" x14ac:dyDescent="0.25">
      <c r="A156" s="6" t="s">
        <v>18</v>
      </c>
      <c r="B156" s="6" t="s">
        <v>12</v>
      </c>
      <c r="C156" s="7">
        <v>46042</v>
      </c>
      <c r="D156" s="8">
        <v>0.375</v>
      </c>
      <c r="E156" s="8">
        <v>0.4375</v>
      </c>
      <c r="F156" s="6">
        <v>40</v>
      </c>
      <c r="G156" t="str">
        <f t="shared" si="8"/>
        <v>MAC</v>
      </c>
      <c r="H156" t="str">
        <f t="shared" si="9"/>
        <v>FIZ</v>
      </c>
      <c r="I156">
        <f t="shared" si="10"/>
        <v>22</v>
      </c>
      <c r="J156" t="str">
        <f t="shared" si="11"/>
        <v>MACFIZ22</v>
      </c>
    </row>
    <row r="157" spans="1:10" x14ac:dyDescent="0.25">
      <c r="A157" s="6" t="s">
        <v>16</v>
      </c>
      <c r="B157" s="6" t="s">
        <v>7</v>
      </c>
      <c r="C157" s="7">
        <v>46042</v>
      </c>
      <c r="D157" s="8">
        <v>0.4375</v>
      </c>
      <c r="E157" s="8">
        <v>0.47916666666666669</v>
      </c>
      <c r="F157" s="6">
        <v>60</v>
      </c>
      <c r="G157" t="str">
        <f t="shared" si="8"/>
        <v>JUL</v>
      </c>
      <c r="H157" t="str">
        <f t="shared" si="9"/>
        <v>INF</v>
      </c>
      <c r="I157">
        <f t="shared" si="10"/>
        <v>18</v>
      </c>
      <c r="J157" t="str">
        <f t="shared" si="11"/>
        <v>JULINF18</v>
      </c>
    </row>
    <row r="158" spans="1:10" x14ac:dyDescent="0.25">
      <c r="A158" s="6" t="s">
        <v>16</v>
      </c>
      <c r="B158" s="6" t="s">
        <v>12</v>
      </c>
      <c r="C158" s="7">
        <v>46043</v>
      </c>
      <c r="D158" s="8">
        <v>0.375</v>
      </c>
      <c r="E158" s="8">
        <v>0.44791666666666669</v>
      </c>
      <c r="F158" s="6">
        <v>40</v>
      </c>
      <c r="G158" t="str">
        <f t="shared" si="8"/>
        <v>JUL</v>
      </c>
      <c r="H158" t="str">
        <f t="shared" si="9"/>
        <v>FIZ</v>
      </c>
      <c r="I158">
        <f t="shared" si="10"/>
        <v>18</v>
      </c>
      <c r="J158" t="str">
        <f t="shared" si="11"/>
        <v>JULFIZ18</v>
      </c>
    </row>
    <row r="159" spans="1:10" x14ac:dyDescent="0.25">
      <c r="A159" s="6" t="s">
        <v>19</v>
      </c>
      <c r="B159" s="6" t="s">
        <v>12</v>
      </c>
      <c r="C159" s="7">
        <v>46043</v>
      </c>
      <c r="D159" s="8">
        <v>0.48958333333333331</v>
      </c>
      <c r="E159" s="8">
        <v>0.57291666666666663</v>
      </c>
      <c r="F159" s="6">
        <v>40</v>
      </c>
      <c r="G159" t="str">
        <f t="shared" si="8"/>
        <v>ZDZ</v>
      </c>
      <c r="H159" t="str">
        <f t="shared" si="9"/>
        <v>FIZ</v>
      </c>
      <c r="I159">
        <f t="shared" si="10"/>
        <v>18</v>
      </c>
      <c r="J159" t="str">
        <f t="shared" si="11"/>
        <v>ZDZFIZ18</v>
      </c>
    </row>
    <row r="160" spans="1:10" x14ac:dyDescent="0.25">
      <c r="A160" s="6" t="s">
        <v>24</v>
      </c>
      <c r="B160" s="6" t="s">
        <v>7</v>
      </c>
      <c r="C160" s="7">
        <v>46044</v>
      </c>
      <c r="D160" s="8">
        <v>0.375</v>
      </c>
      <c r="E160" s="8">
        <v>0.42708333333333331</v>
      </c>
      <c r="F160" s="6">
        <v>60</v>
      </c>
      <c r="G160" t="str">
        <f t="shared" si="8"/>
        <v>ANN</v>
      </c>
      <c r="H160" t="str">
        <f t="shared" si="9"/>
        <v>INF</v>
      </c>
      <c r="I160">
        <f t="shared" si="10"/>
        <v>10</v>
      </c>
      <c r="J160" t="str">
        <f t="shared" si="11"/>
        <v>ANNINF10</v>
      </c>
    </row>
    <row r="161" spans="1:10" x14ac:dyDescent="0.25">
      <c r="A161" s="6" t="s">
        <v>17</v>
      </c>
      <c r="B161" s="6" t="s">
        <v>9</v>
      </c>
      <c r="C161" s="7">
        <v>46044</v>
      </c>
      <c r="D161" s="8">
        <v>0.4375</v>
      </c>
      <c r="E161" s="8">
        <v>0.48958333333333331</v>
      </c>
      <c r="F161" s="6">
        <v>50</v>
      </c>
      <c r="G161" t="str">
        <f t="shared" si="8"/>
        <v>EWA</v>
      </c>
      <c r="H161" t="str">
        <f t="shared" si="9"/>
        <v>MAT</v>
      </c>
      <c r="I161">
        <f t="shared" si="10"/>
        <v>14</v>
      </c>
      <c r="J161" t="str">
        <f t="shared" si="11"/>
        <v>EWAMAT14</v>
      </c>
    </row>
    <row r="162" spans="1:10" x14ac:dyDescent="0.25">
      <c r="A162" s="6" t="s">
        <v>10</v>
      </c>
      <c r="B162" s="6" t="s">
        <v>9</v>
      </c>
      <c r="C162" s="7">
        <v>46044</v>
      </c>
      <c r="D162" s="8">
        <v>0.48958333333333331</v>
      </c>
      <c r="E162" s="8">
        <v>0.57291666666666663</v>
      </c>
      <c r="F162" s="6">
        <v>50</v>
      </c>
      <c r="G162" t="str">
        <f t="shared" si="8"/>
        <v>ZUZ</v>
      </c>
      <c r="H162" t="str">
        <f t="shared" si="9"/>
        <v>MAT</v>
      </c>
      <c r="I162">
        <f t="shared" si="10"/>
        <v>19</v>
      </c>
      <c r="J162" t="str">
        <f t="shared" si="11"/>
        <v>ZUZMAT19</v>
      </c>
    </row>
    <row r="163" spans="1:10" x14ac:dyDescent="0.25">
      <c r="A163" s="6" t="s">
        <v>8</v>
      </c>
      <c r="B163" s="6" t="s">
        <v>9</v>
      </c>
      <c r="C163" s="7">
        <v>46044</v>
      </c>
      <c r="D163" s="8">
        <v>0.59375</v>
      </c>
      <c r="E163" s="8">
        <v>0.63541666666666663</v>
      </c>
      <c r="F163" s="6">
        <v>50</v>
      </c>
      <c r="G163" t="str">
        <f t="shared" si="8"/>
        <v>WIK</v>
      </c>
      <c r="H163" t="str">
        <f t="shared" si="9"/>
        <v>MAT</v>
      </c>
      <c r="I163">
        <f t="shared" si="10"/>
        <v>29</v>
      </c>
      <c r="J163" t="str">
        <f t="shared" si="11"/>
        <v>WIKMAT29</v>
      </c>
    </row>
    <row r="164" spans="1:10" x14ac:dyDescent="0.25">
      <c r="A164" s="6" t="s">
        <v>8</v>
      </c>
      <c r="B164" s="6" t="s">
        <v>9</v>
      </c>
      <c r="C164" s="7">
        <v>46044</v>
      </c>
      <c r="D164" s="8">
        <v>0.66666666666666663</v>
      </c>
      <c r="E164" s="8">
        <v>0.73958333333333337</v>
      </c>
      <c r="F164" s="6">
        <v>50</v>
      </c>
      <c r="G164" t="str">
        <f t="shared" si="8"/>
        <v>WIK</v>
      </c>
      <c r="H164" t="str">
        <f t="shared" si="9"/>
        <v>MAT</v>
      </c>
      <c r="I164">
        <f t="shared" si="10"/>
        <v>29</v>
      </c>
      <c r="J164" t="str">
        <f t="shared" si="11"/>
        <v>WIKMAT29</v>
      </c>
    </row>
    <row r="165" spans="1:10" x14ac:dyDescent="0.25">
      <c r="A165" s="6" t="s">
        <v>13</v>
      </c>
      <c r="B165" s="6" t="s">
        <v>7</v>
      </c>
      <c r="C165" s="7">
        <v>46045</v>
      </c>
      <c r="D165" s="8">
        <v>0.375</v>
      </c>
      <c r="E165" s="8">
        <v>0.41666666666666669</v>
      </c>
      <c r="F165" s="6">
        <v>60</v>
      </c>
      <c r="G165" t="str">
        <f t="shared" si="8"/>
        <v>AGN</v>
      </c>
      <c r="H165" t="str">
        <f t="shared" si="9"/>
        <v>INF</v>
      </c>
      <c r="I165">
        <f t="shared" si="10"/>
        <v>16</v>
      </c>
      <c r="J165" t="str">
        <f t="shared" si="11"/>
        <v>AGNINF16</v>
      </c>
    </row>
    <row r="166" spans="1:10" x14ac:dyDescent="0.25">
      <c r="A166" s="6" t="s">
        <v>11</v>
      </c>
      <c r="B166" s="6" t="s">
        <v>12</v>
      </c>
      <c r="C166" s="7">
        <v>46045</v>
      </c>
      <c r="D166" s="8">
        <v>0.41666666666666669</v>
      </c>
      <c r="E166" s="8">
        <v>0.45833333333333331</v>
      </c>
      <c r="F166" s="6">
        <v>40</v>
      </c>
      <c r="G166" t="str">
        <f t="shared" si="8"/>
        <v>JAN</v>
      </c>
      <c r="H166" t="str">
        <f t="shared" si="9"/>
        <v>FIZ</v>
      </c>
      <c r="I166">
        <f t="shared" si="10"/>
        <v>24</v>
      </c>
      <c r="J166" t="str">
        <f t="shared" si="11"/>
        <v>JANFIZ24</v>
      </c>
    </row>
    <row r="167" spans="1:10" x14ac:dyDescent="0.25">
      <c r="A167" s="6" t="s">
        <v>13</v>
      </c>
      <c r="B167" s="6" t="s">
        <v>9</v>
      </c>
      <c r="C167" s="7">
        <v>46045</v>
      </c>
      <c r="D167" s="8">
        <v>0.46875</v>
      </c>
      <c r="E167" s="8">
        <v>0.53125</v>
      </c>
      <c r="F167" s="6">
        <v>50</v>
      </c>
      <c r="G167" t="str">
        <f t="shared" si="8"/>
        <v>AGN</v>
      </c>
      <c r="H167" t="str">
        <f t="shared" si="9"/>
        <v>MAT</v>
      </c>
      <c r="I167">
        <f t="shared" si="10"/>
        <v>16</v>
      </c>
      <c r="J167" t="str">
        <f t="shared" si="11"/>
        <v>AGNMAT16</v>
      </c>
    </row>
    <row r="168" spans="1:10" x14ac:dyDescent="0.25">
      <c r="A168" s="6" t="s">
        <v>11</v>
      </c>
      <c r="B168" s="6" t="s">
        <v>12</v>
      </c>
      <c r="C168" s="7">
        <v>46045</v>
      </c>
      <c r="D168" s="8">
        <v>0.57291666666666663</v>
      </c>
      <c r="E168" s="8">
        <v>0.63541666666666663</v>
      </c>
      <c r="F168" s="6">
        <v>40</v>
      </c>
      <c r="G168" t="str">
        <f t="shared" si="8"/>
        <v>JAN</v>
      </c>
      <c r="H168" t="str">
        <f t="shared" si="9"/>
        <v>FIZ</v>
      </c>
      <c r="I168">
        <f t="shared" si="10"/>
        <v>24</v>
      </c>
      <c r="J168" t="str">
        <f t="shared" si="11"/>
        <v>JANFIZ24</v>
      </c>
    </row>
    <row r="169" spans="1:10" x14ac:dyDescent="0.25">
      <c r="A169" s="6" t="s">
        <v>8</v>
      </c>
      <c r="B169" s="6" t="s">
        <v>9</v>
      </c>
      <c r="C169" s="7">
        <v>46045</v>
      </c>
      <c r="D169" s="8">
        <v>0.65625</v>
      </c>
      <c r="E169" s="8">
        <v>0.69791666666666663</v>
      </c>
      <c r="F169" s="6">
        <v>50</v>
      </c>
      <c r="G169" t="str">
        <f t="shared" si="8"/>
        <v>WIK</v>
      </c>
      <c r="H169" t="str">
        <f t="shared" si="9"/>
        <v>MAT</v>
      </c>
      <c r="I169">
        <f t="shared" si="10"/>
        <v>29</v>
      </c>
      <c r="J169" t="str">
        <f t="shared" si="11"/>
        <v>WIKMAT29</v>
      </c>
    </row>
    <row r="170" spans="1:10" x14ac:dyDescent="0.25">
      <c r="A170" s="6" t="s">
        <v>10</v>
      </c>
      <c r="B170" s="6" t="s">
        <v>7</v>
      </c>
      <c r="C170" s="7">
        <v>46048</v>
      </c>
      <c r="D170" s="8">
        <v>0.375</v>
      </c>
      <c r="E170" s="8">
        <v>0.4375</v>
      </c>
      <c r="F170" s="6">
        <v>60</v>
      </c>
      <c r="G170" t="str">
        <f t="shared" si="8"/>
        <v>ZUZ</v>
      </c>
      <c r="H170" t="str">
        <f t="shared" si="9"/>
        <v>INF</v>
      </c>
      <c r="I170">
        <f t="shared" si="10"/>
        <v>19</v>
      </c>
      <c r="J170" t="str">
        <f t="shared" si="11"/>
        <v>ZUZINF19</v>
      </c>
    </row>
    <row r="171" spans="1:10" x14ac:dyDescent="0.25">
      <c r="A171" s="6" t="s">
        <v>19</v>
      </c>
      <c r="B171" s="6" t="s">
        <v>12</v>
      </c>
      <c r="C171" s="7">
        <v>46049</v>
      </c>
      <c r="D171" s="8">
        <v>0.375</v>
      </c>
      <c r="E171" s="8">
        <v>0.45833333333333331</v>
      </c>
      <c r="F171" s="6">
        <v>40</v>
      </c>
      <c r="G171" t="str">
        <f t="shared" si="8"/>
        <v>ZDZ</v>
      </c>
      <c r="H171" t="str">
        <f t="shared" si="9"/>
        <v>FIZ</v>
      </c>
      <c r="I171">
        <f t="shared" si="10"/>
        <v>18</v>
      </c>
      <c r="J171" t="str">
        <f t="shared" si="11"/>
        <v>ZDZFIZ18</v>
      </c>
    </row>
    <row r="172" spans="1:10" x14ac:dyDescent="0.25">
      <c r="A172" s="6" t="s">
        <v>14</v>
      </c>
      <c r="B172" s="6" t="s">
        <v>7</v>
      </c>
      <c r="C172" s="7">
        <v>46049</v>
      </c>
      <c r="D172" s="8">
        <v>0.52083333333333337</v>
      </c>
      <c r="E172" s="8">
        <v>0.58333333333333337</v>
      </c>
      <c r="F172" s="6">
        <v>60</v>
      </c>
      <c r="G172" t="str">
        <f t="shared" si="8"/>
        <v>KAT</v>
      </c>
      <c r="H172" t="str">
        <f t="shared" si="9"/>
        <v>INF</v>
      </c>
      <c r="I172">
        <f t="shared" si="10"/>
        <v>24</v>
      </c>
      <c r="J172" t="str">
        <f t="shared" si="11"/>
        <v>KATINF24</v>
      </c>
    </row>
    <row r="173" spans="1:10" x14ac:dyDescent="0.25">
      <c r="A173" s="6" t="s">
        <v>18</v>
      </c>
      <c r="B173" s="6" t="s">
        <v>12</v>
      </c>
      <c r="C173" s="7">
        <v>46050</v>
      </c>
      <c r="D173" s="8">
        <v>0.375</v>
      </c>
      <c r="E173" s="8">
        <v>0.41666666666666669</v>
      </c>
      <c r="F173" s="6">
        <v>40</v>
      </c>
      <c r="G173" t="str">
        <f t="shared" si="8"/>
        <v>MAC</v>
      </c>
      <c r="H173" t="str">
        <f t="shared" si="9"/>
        <v>FIZ</v>
      </c>
      <c r="I173">
        <f t="shared" si="10"/>
        <v>22</v>
      </c>
      <c r="J173" t="str">
        <f t="shared" si="11"/>
        <v>MACFIZ22</v>
      </c>
    </row>
    <row r="174" spans="1:10" x14ac:dyDescent="0.25">
      <c r="A174" s="6" t="s">
        <v>8</v>
      </c>
      <c r="B174" s="6" t="s">
        <v>9</v>
      </c>
      <c r="C174" s="7">
        <v>46051</v>
      </c>
      <c r="D174" s="8">
        <v>0.375</v>
      </c>
      <c r="E174" s="8">
        <v>0.4375</v>
      </c>
      <c r="F174" s="6">
        <v>50</v>
      </c>
      <c r="G174" t="str">
        <f t="shared" si="8"/>
        <v>WIK</v>
      </c>
      <c r="H174" t="str">
        <f t="shared" si="9"/>
        <v>MAT</v>
      </c>
      <c r="I174">
        <f t="shared" si="10"/>
        <v>29</v>
      </c>
      <c r="J174" t="str">
        <f t="shared" si="11"/>
        <v>WIKMAT29</v>
      </c>
    </row>
    <row r="175" spans="1:10" x14ac:dyDescent="0.25">
      <c r="A175" s="6" t="s">
        <v>18</v>
      </c>
      <c r="B175" s="6" t="s">
        <v>12</v>
      </c>
      <c r="C175" s="7">
        <v>46051</v>
      </c>
      <c r="D175" s="8">
        <v>0.4375</v>
      </c>
      <c r="E175" s="8">
        <v>0.51041666666666663</v>
      </c>
      <c r="F175" s="6">
        <v>40</v>
      </c>
      <c r="G175" t="str">
        <f t="shared" si="8"/>
        <v>MAC</v>
      </c>
      <c r="H175" t="str">
        <f t="shared" si="9"/>
        <v>FIZ</v>
      </c>
      <c r="I175">
        <f t="shared" si="10"/>
        <v>22</v>
      </c>
      <c r="J175" t="str">
        <f t="shared" si="11"/>
        <v>MACFIZ22</v>
      </c>
    </row>
    <row r="176" spans="1:10" x14ac:dyDescent="0.25">
      <c r="A176" s="6" t="s">
        <v>15</v>
      </c>
      <c r="B176" s="6" t="s">
        <v>7</v>
      </c>
      <c r="C176" s="7">
        <v>46051</v>
      </c>
      <c r="D176" s="8">
        <v>0.53125</v>
      </c>
      <c r="E176" s="8">
        <v>0.57291666666666663</v>
      </c>
      <c r="F176" s="6">
        <v>60</v>
      </c>
      <c r="G176" t="str">
        <f t="shared" si="8"/>
        <v>ZBI</v>
      </c>
      <c r="H176" t="str">
        <f t="shared" si="9"/>
        <v>INF</v>
      </c>
      <c r="I176">
        <f t="shared" si="10"/>
        <v>16</v>
      </c>
      <c r="J176" t="str">
        <f t="shared" si="11"/>
        <v>ZBIINF16</v>
      </c>
    </row>
    <row r="177" spans="1:10" x14ac:dyDescent="0.25">
      <c r="A177" s="6" t="s">
        <v>16</v>
      </c>
      <c r="B177" s="6" t="s">
        <v>7</v>
      </c>
      <c r="C177" s="7">
        <v>46056</v>
      </c>
      <c r="D177" s="8">
        <v>0.375</v>
      </c>
      <c r="E177" s="8">
        <v>0.42708333333333331</v>
      </c>
      <c r="F177" s="6">
        <v>60</v>
      </c>
      <c r="G177" t="str">
        <f t="shared" si="8"/>
        <v>JUL</v>
      </c>
      <c r="H177" t="str">
        <f t="shared" si="9"/>
        <v>INF</v>
      </c>
      <c r="I177">
        <f t="shared" si="10"/>
        <v>18</v>
      </c>
      <c r="J177" t="str">
        <f t="shared" si="11"/>
        <v>JULINF18</v>
      </c>
    </row>
    <row r="178" spans="1:10" x14ac:dyDescent="0.25">
      <c r="A178" s="6" t="s">
        <v>16</v>
      </c>
      <c r="B178" s="6" t="s">
        <v>7</v>
      </c>
      <c r="C178" s="7">
        <v>46056</v>
      </c>
      <c r="D178" s="8">
        <v>0.46875</v>
      </c>
      <c r="E178" s="8">
        <v>0.54166666666666663</v>
      </c>
      <c r="F178" s="6">
        <v>60</v>
      </c>
      <c r="G178" t="str">
        <f t="shared" si="8"/>
        <v>JUL</v>
      </c>
      <c r="H178" t="str">
        <f t="shared" si="9"/>
        <v>INF</v>
      </c>
      <c r="I178">
        <f t="shared" si="10"/>
        <v>18</v>
      </c>
      <c r="J178" t="str">
        <f t="shared" si="11"/>
        <v>JULINF18</v>
      </c>
    </row>
    <row r="179" spans="1:10" x14ac:dyDescent="0.25">
      <c r="A179" s="6" t="s">
        <v>17</v>
      </c>
      <c r="B179" s="6" t="s">
        <v>9</v>
      </c>
      <c r="C179" s="7">
        <v>46056</v>
      </c>
      <c r="D179" s="8">
        <v>0.58333333333333337</v>
      </c>
      <c r="E179" s="8">
        <v>0.66666666666666663</v>
      </c>
      <c r="F179" s="6">
        <v>50</v>
      </c>
      <c r="G179" t="str">
        <f t="shared" si="8"/>
        <v>EWA</v>
      </c>
      <c r="H179" t="str">
        <f t="shared" si="9"/>
        <v>MAT</v>
      </c>
      <c r="I179">
        <f t="shared" si="10"/>
        <v>14</v>
      </c>
      <c r="J179" t="str">
        <f t="shared" si="11"/>
        <v>EWAMAT14</v>
      </c>
    </row>
    <row r="180" spans="1:10" x14ac:dyDescent="0.25">
      <c r="A180" s="6" t="s">
        <v>11</v>
      </c>
      <c r="B180" s="6" t="s">
        <v>12</v>
      </c>
      <c r="C180" s="7">
        <v>46056</v>
      </c>
      <c r="D180" s="8">
        <v>0.66666666666666663</v>
      </c>
      <c r="E180" s="8">
        <v>0.72916666666666663</v>
      </c>
      <c r="F180" s="6">
        <v>40</v>
      </c>
      <c r="G180" t="str">
        <f t="shared" si="8"/>
        <v>JAN</v>
      </c>
      <c r="H180" t="str">
        <f t="shared" si="9"/>
        <v>FIZ</v>
      </c>
      <c r="I180">
        <f t="shared" si="10"/>
        <v>24</v>
      </c>
      <c r="J180" t="str">
        <f t="shared" si="11"/>
        <v>JANFIZ24</v>
      </c>
    </row>
    <row r="181" spans="1:10" x14ac:dyDescent="0.25">
      <c r="A181" s="6" t="s">
        <v>14</v>
      </c>
      <c r="B181" s="6" t="s">
        <v>7</v>
      </c>
      <c r="C181" s="7">
        <v>46057</v>
      </c>
      <c r="D181" s="8">
        <v>0.375</v>
      </c>
      <c r="E181" s="8">
        <v>0.41666666666666669</v>
      </c>
      <c r="F181" s="6">
        <v>60</v>
      </c>
      <c r="G181" t="str">
        <f t="shared" si="8"/>
        <v>KAT</v>
      </c>
      <c r="H181" t="str">
        <f t="shared" si="9"/>
        <v>INF</v>
      </c>
      <c r="I181">
        <f t="shared" si="10"/>
        <v>24</v>
      </c>
      <c r="J181" t="str">
        <f t="shared" si="11"/>
        <v>KATINF24</v>
      </c>
    </row>
    <row r="182" spans="1:10" x14ac:dyDescent="0.25">
      <c r="A182" s="6" t="s">
        <v>19</v>
      </c>
      <c r="B182" s="6" t="s">
        <v>12</v>
      </c>
      <c r="C182" s="7">
        <v>46057</v>
      </c>
      <c r="D182" s="8">
        <v>0.42708333333333331</v>
      </c>
      <c r="E182" s="8">
        <v>0.48958333333333331</v>
      </c>
      <c r="F182" s="6">
        <v>40</v>
      </c>
      <c r="G182" t="str">
        <f t="shared" si="8"/>
        <v>ZDZ</v>
      </c>
      <c r="H182" t="str">
        <f t="shared" si="9"/>
        <v>FIZ</v>
      </c>
      <c r="I182">
        <f t="shared" si="10"/>
        <v>18</v>
      </c>
      <c r="J182" t="str">
        <f t="shared" si="11"/>
        <v>ZDZFIZ18</v>
      </c>
    </row>
    <row r="183" spans="1:10" x14ac:dyDescent="0.25">
      <c r="A183" s="6" t="s">
        <v>14</v>
      </c>
      <c r="B183" s="6" t="s">
        <v>7</v>
      </c>
      <c r="C183" s="7">
        <v>46057</v>
      </c>
      <c r="D183" s="8">
        <v>0.5</v>
      </c>
      <c r="E183" s="8">
        <v>0.5625</v>
      </c>
      <c r="F183" s="6">
        <v>60</v>
      </c>
      <c r="G183" t="str">
        <f t="shared" si="8"/>
        <v>KAT</v>
      </c>
      <c r="H183" t="str">
        <f t="shared" si="9"/>
        <v>INF</v>
      </c>
      <c r="I183">
        <f t="shared" si="10"/>
        <v>24</v>
      </c>
      <c r="J183" t="str">
        <f t="shared" si="11"/>
        <v>KATINF24</v>
      </c>
    </row>
    <row r="184" spans="1:10" x14ac:dyDescent="0.25">
      <c r="A184" s="6" t="s">
        <v>8</v>
      </c>
      <c r="B184" s="6" t="s">
        <v>9</v>
      </c>
      <c r="C184" s="7">
        <v>46057</v>
      </c>
      <c r="D184" s="8">
        <v>0.59375</v>
      </c>
      <c r="E184" s="8">
        <v>0.63541666666666663</v>
      </c>
      <c r="F184" s="6">
        <v>50</v>
      </c>
      <c r="G184" t="str">
        <f t="shared" si="8"/>
        <v>WIK</v>
      </c>
      <c r="H184" t="str">
        <f t="shared" si="9"/>
        <v>MAT</v>
      </c>
      <c r="I184">
        <f t="shared" si="10"/>
        <v>29</v>
      </c>
      <c r="J184" t="str">
        <f t="shared" si="11"/>
        <v>WIKMAT29</v>
      </c>
    </row>
    <row r="185" spans="1:10" x14ac:dyDescent="0.25">
      <c r="A185" s="6" t="s">
        <v>14</v>
      </c>
      <c r="B185" s="6" t="s">
        <v>7</v>
      </c>
      <c r="C185" s="7">
        <v>46058</v>
      </c>
      <c r="D185" s="8">
        <v>0.375</v>
      </c>
      <c r="E185" s="8">
        <v>0.4375</v>
      </c>
      <c r="F185" s="6">
        <v>60</v>
      </c>
      <c r="G185" t="str">
        <f t="shared" si="8"/>
        <v>KAT</v>
      </c>
      <c r="H185" t="str">
        <f t="shared" si="9"/>
        <v>INF</v>
      </c>
      <c r="I185">
        <f t="shared" si="10"/>
        <v>24</v>
      </c>
      <c r="J185" t="str">
        <f t="shared" si="11"/>
        <v>KATINF24</v>
      </c>
    </row>
    <row r="186" spans="1:10" x14ac:dyDescent="0.25">
      <c r="A186" s="6" t="s">
        <v>14</v>
      </c>
      <c r="B186" s="6" t="s">
        <v>7</v>
      </c>
      <c r="C186" s="7">
        <v>46058</v>
      </c>
      <c r="D186" s="8">
        <v>0.45833333333333331</v>
      </c>
      <c r="E186" s="8">
        <v>0.53125</v>
      </c>
      <c r="F186" s="6">
        <v>60</v>
      </c>
      <c r="G186" t="str">
        <f t="shared" si="8"/>
        <v>KAT</v>
      </c>
      <c r="H186" t="str">
        <f t="shared" si="9"/>
        <v>INF</v>
      </c>
      <c r="I186">
        <f t="shared" si="10"/>
        <v>24</v>
      </c>
      <c r="J186" t="str">
        <f t="shared" si="11"/>
        <v>KATINF24</v>
      </c>
    </row>
    <row r="187" spans="1:10" x14ac:dyDescent="0.25">
      <c r="A187" s="6" t="s">
        <v>19</v>
      </c>
      <c r="B187" s="6" t="s">
        <v>12</v>
      </c>
      <c r="C187" s="7">
        <v>46058</v>
      </c>
      <c r="D187" s="8">
        <v>0.53125</v>
      </c>
      <c r="E187" s="8">
        <v>0.57291666666666663</v>
      </c>
      <c r="F187" s="6">
        <v>40</v>
      </c>
      <c r="G187" t="str">
        <f t="shared" si="8"/>
        <v>ZDZ</v>
      </c>
      <c r="H187" t="str">
        <f t="shared" si="9"/>
        <v>FIZ</v>
      </c>
      <c r="I187">
        <f t="shared" si="10"/>
        <v>18</v>
      </c>
      <c r="J187" t="str">
        <f t="shared" si="11"/>
        <v>ZDZFIZ18</v>
      </c>
    </row>
    <row r="188" spans="1:10" x14ac:dyDescent="0.25">
      <c r="A188" s="6" t="s">
        <v>6</v>
      </c>
      <c r="B188" s="6" t="s">
        <v>7</v>
      </c>
      <c r="C188" s="7">
        <v>46058</v>
      </c>
      <c r="D188" s="8">
        <v>0.57291666666666663</v>
      </c>
      <c r="E188" s="8">
        <v>0.63541666666666663</v>
      </c>
      <c r="F188" s="6">
        <v>60</v>
      </c>
      <c r="G188" t="str">
        <f t="shared" si="8"/>
        <v>BAR</v>
      </c>
      <c r="H188" t="str">
        <f t="shared" si="9"/>
        <v>INF</v>
      </c>
      <c r="I188">
        <f t="shared" si="10"/>
        <v>20</v>
      </c>
      <c r="J188" t="str">
        <f t="shared" si="11"/>
        <v>BARINF20</v>
      </c>
    </row>
    <row r="189" spans="1:10" x14ac:dyDescent="0.25">
      <c r="A189" s="6" t="s">
        <v>19</v>
      </c>
      <c r="B189" s="6" t="s">
        <v>9</v>
      </c>
      <c r="C189" s="7">
        <v>46059</v>
      </c>
      <c r="D189" s="8">
        <v>0.375</v>
      </c>
      <c r="E189" s="8">
        <v>0.44791666666666669</v>
      </c>
      <c r="F189" s="6">
        <v>50</v>
      </c>
      <c r="G189" t="str">
        <f t="shared" si="8"/>
        <v>ZDZ</v>
      </c>
      <c r="H189" t="str">
        <f t="shared" si="9"/>
        <v>MAT</v>
      </c>
      <c r="I189">
        <f t="shared" si="10"/>
        <v>18</v>
      </c>
      <c r="J189" t="str">
        <f t="shared" si="11"/>
        <v>ZDZMAT18</v>
      </c>
    </row>
    <row r="190" spans="1:10" x14ac:dyDescent="0.25">
      <c r="A190" s="6" t="s">
        <v>8</v>
      </c>
      <c r="B190" s="6" t="s">
        <v>9</v>
      </c>
      <c r="C190" s="7">
        <v>46059</v>
      </c>
      <c r="D190" s="8">
        <v>0.45833333333333331</v>
      </c>
      <c r="E190" s="8">
        <v>0.54166666666666663</v>
      </c>
      <c r="F190" s="6">
        <v>50</v>
      </c>
      <c r="G190" t="str">
        <f t="shared" si="8"/>
        <v>WIK</v>
      </c>
      <c r="H190" t="str">
        <f t="shared" si="9"/>
        <v>MAT</v>
      </c>
      <c r="I190">
        <f t="shared" si="10"/>
        <v>29</v>
      </c>
      <c r="J190" t="str">
        <f t="shared" si="11"/>
        <v>WIKMAT29</v>
      </c>
    </row>
    <row r="191" spans="1:10" x14ac:dyDescent="0.25">
      <c r="A191" s="6" t="s">
        <v>10</v>
      </c>
      <c r="B191" s="6" t="s">
        <v>7</v>
      </c>
      <c r="C191" s="7">
        <v>46059</v>
      </c>
      <c r="D191" s="8">
        <v>0.57291666666666663</v>
      </c>
      <c r="E191" s="8">
        <v>0.61458333333333337</v>
      </c>
      <c r="F191" s="6">
        <v>60</v>
      </c>
      <c r="G191" t="str">
        <f t="shared" si="8"/>
        <v>ZUZ</v>
      </c>
      <c r="H191" t="str">
        <f t="shared" si="9"/>
        <v>INF</v>
      </c>
      <c r="I191">
        <f t="shared" si="10"/>
        <v>19</v>
      </c>
      <c r="J191" t="str">
        <f t="shared" si="11"/>
        <v>ZUZINF19</v>
      </c>
    </row>
    <row r="192" spans="1:10" x14ac:dyDescent="0.25">
      <c r="A192" s="6" t="s">
        <v>11</v>
      </c>
      <c r="B192" s="6" t="s">
        <v>12</v>
      </c>
      <c r="C192" s="7">
        <v>46059</v>
      </c>
      <c r="D192" s="8">
        <v>0.64583333333333337</v>
      </c>
      <c r="E192" s="8">
        <v>0.72916666666666663</v>
      </c>
      <c r="F192" s="6">
        <v>40</v>
      </c>
      <c r="G192" t="str">
        <f t="shared" si="8"/>
        <v>JAN</v>
      </c>
      <c r="H192" t="str">
        <f t="shared" si="9"/>
        <v>FIZ</v>
      </c>
      <c r="I192">
        <f t="shared" si="10"/>
        <v>24</v>
      </c>
      <c r="J192" t="str">
        <f t="shared" si="11"/>
        <v>JANFIZ24</v>
      </c>
    </row>
    <row r="193" spans="1:10" x14ac:dyDescent="0.25">
      <c r="A193" s="6" t="s">
        <v>8</v>
      </c>
      <c r="B193" s="6" t="s">
        <v>9</v>
      </c>
      <c r="C193" s="7">
        <v>46062</v>
      </c>
      <c r="D193" s="8">
        <v>0.375</v>
      </c>
      <c r="E193" s="8">
        <v>0.42708333333333331</v>
      </c>
      <c r="F193" s="6">
        <v>50</v>
      </c>
      <c r="G193" t="str">
        <f t="shared" si="8"/>
        <v>WIK</v>
      </c>
      <c r="H193" t="str">
        <f t="shared" si="9"/>
        <v>MAT</v>
      </c>
      <c r="I193">
        <f t="shared" si="10"/>
        <v>29</v>
      </c>
      <c r="J193" t="str">
        <f t="shared" si="11"/>
        <v>WIKMAT29</v>
      </c>
    </row>
    <row r="194" spans="1:10" x14ac:dyDescent="0.25">
      <c r="A194" s="6" t="s">
        <v>14</v>
      </c>
      <c r="B194" s="6" t="s">
        <v>7</v>
      </c>
      <c r="C194" s="7">
        <v>46063</v>
      </c>
      <c r="D194" s="8">
        <v>0.375</v>
      </c>
      <c r="E194" s="8">
        <v>0.41666666666666669</v>
      </c>
      <c r="F194" s="6">
        <v>60</v>
      </c>
      <c r="G194" t="str">
        <f t="shared" si="8"/>
        <v>KAT</v>
      </c>
      <c r="H194" t="str">
        <f t="shared" si="9"/>
        <v>INF</v>
      </c>
      <c r="I194">
        <f t="shared" si="10"/>
        <v>24</v>
      </c>
      <c r="J194" t="str">
        <f t="shared" si="11"/>
        <v>KATINF24</v>
      </c>
    </row>
    <row r="195" spans="1:10" x14ac:dyDescent="0.25">
      <c r="A195" s="6" t="s">
        <v>16</v>
      </c>
      <c r="B195" s="6" t="s">
        <v>7</v>
      </c>
      <c r="C195" s="7">
        <v>46063</v>
      </c>
      <c r="D195" s="8">
        <v>0.44791666666666669</v>
      </c>
      <c r="E195" s="8">
        <v>0.52083333333333337</v>
      </c>
      <c r="F195" s="6">
        <v>60</v>
      </c>
      <c r="G195" t="str">
        <f t="shared" ref="G195:G236" si="12">UPPER(MID(A195,1,3))</f>
        <v>JUL</v>
      </c>
      <c r="H195" t="str">
        <f t="shared" ref="H195:H236" si="13">UPPER(MID(B195,1,3))</f>
        <v>INF</v>
      </c>
      <c r="I195">
        <f t="shared" ref="I195:I236" si="14">VLOOKUP(A195,$O$1:$P$17,2,0)</f>
        <v>18</v>
      </c>
      <c r="J195" t="str">
        <f t="shared" ref="J195:J236" si="15">CONCATENATE(G195,H195,I195)</f>
        <v>JULINF18</v>
      </c>
    </row>
    <row r="196" spans="1:10" x14ac:dyDescent="0.25">
      <c r="A196" s="6" t="s">
        <v>8</v>
      </c>
      <c r="B196" s="6" t="s">
        <v>9</v>
      </c>
      <c r="C196" s="7">
        <v>46063</v>
      </c>
      <c r="D196" s="8">
        <v>0.5625</v>
      </c>
      <c r="E196" s="8">
        <v>0.63541666666666663</v>
      </c>
      <c r="F196" s="6">
        <v>50</v>
      </c>
      <c r="G196" t="str">
        <f t="shared" si="12"/>
        <v>WIK</v>
      </c>
      <c r="H196" t="str">
        <f t="shared" si="13"/>
        <v>MAT</v>
      </c>
      <c r="I196">
        <f t="shared" si="14"/>
        <v>29</v>
      </c>
      <c r="J196" t="str">
        <f t="shared" si="15"/>
        <v>WIKMAT29</v>
      </c>
    </row>
    <row r="197" spans="1:10" x14ac:dyDescent="0.25">
      <c r="A197" s="6" t="s">
        <v>19</v>
      </c>
      <c r="B197" s="6" t="s">
        <v>9</v>
      </c>
      <c r="C197" s="7">
        <v>46063</v>
      </c>
      <c r="D197" s="8">
        <v>0.64583333333333337</v>
      </c>
      <c r="E197" s="8">
        <v>0.6875</v>
      </c>
      <c r="F197" s="6">
        <v>50</v>
      </c>
      <c r="G197" t="str">
        <f t="shared" si="12"/>
        <v>ZDZ</v>
      </c>
      <c r="H197" t="str">
        <f t="shared" si="13"/>
        <v>MAT</v>
      </c>
      <c r="I197">
        <f t="shared" si="14"/>
        <v>18</v>
      </c>
      <c r="J197" t="str">
        <f t="shared" si="15"/>
        <v>ZDZMAT18</v>
      </c>
    </row>
    <row r="198" spans="1:10" x14ac:dyDescent="0.25">
      <c r="A198" s="6" t="s">
        <v>14</v>
      </c>
      <c r="B198" s="6" t="s">
        <v>7</v>
      </c>
      <c r="C198" s="7">
        <v>46063</v>
      </c>
      <c r="D198" s="8">
        <v>0.69791666666666663</v>
      </c>
      <c r="E198" s="8">
        <v>0.77083333333333337</v>
      </c>
      <c r="F198" s="6">
        <v>60</v>
      </c>
      <c r="G198" t="str">
        <f t="shared" si="12"/>
        <v>KAT</v>
      </c>
      <c r="H198" t="str">
        <f t="shared" si="13"/>
        <v>INF</v>
      </c>
      <c r="I198">
        <f t="shared" si="14"/>
        <v>24</v>
      </c>
      <c r="J198" t="str">
        <f t="shared" si="15"/>
        <v>KATINF24</v>
      </c>
    </row>
    <row r="199" spans="1:10" x14ac:dyDescent="0.25">
      <c r="A199" s="6" t="s">
        <v>11</v>
      </c>
      <c r="B199" s="6" t="s">
        <v>12</v>
      </c>
      <c r="C199" s="7">
        <v>46064</v>
      </c>
      <c r="D199" s="8">
        <v>0.375</v>
      </c>
      <c r="E199" s="8">
        <v>0.42708333333333331</v>
      </c>
      <c r="F199" s="6">
        <v>40</v>
      </c>
      <c r="G199" t="str">
        <f t="shared" si="12"/>
        <v>JAN</v>
      </c>
      <c r="H199" t="str">
        <f t="shared" si="13"/>
        <v>FIZ</v>
      </c>
      <c r="I199">
        <f t="shared" si="14"/>
        <v>24</v>
      </c>
      <c r="J199" t="str">
        <f t="shared" si="15"/>
        <v>JANFIZ24</v>
      </c>
    </row>
    <row r="200" spans="1:10" x14ac:dyDescent="0.25">
      <c r="A200" s="6" t="s">
        <v>24</v>
      </c>
      <c r="B200" s="6" t="s">
        <v>7</v>
      </c>
      <c r="C200" s="7">
        <v>46064</v>
      </c>
      <c r="D200" s="8">
        <v>0.44791666666666669</v>
      </c>
      <c r="E200" s="8">
        <v>0.5</v>
      </c>
      <c r="F200" s="6">
        <v>60</v>
      </c>
      <c r="G200" t="str">
        <f t="shared" si="12"/>
        <v>ANN</v>
      </c>
      <c r="H200" t="str">
        <f t="shared" si="13"/>
        <v>INF</v>
      </c>
      <c r="I200">
        <f t="shared" si="14"/>
        <v>10</v>
      </c>
      <c r="J200" t="str">
        <f t="shared" si="15"/>
        <v>ANNINF10</v>
      </c>
    </row>
    <row r="201" spans="1:10" x14ac:dyDescent="0.25">
      <c r="A201" s="6" t="s">
        <v>8</v>
      </c>
      <c r="B201" s="6" t="s">
        <v>9</v>
      </c>
      <c r="C201" s="7">
        <v>46064</v>
      </c>
      <c r="D201" s="8">
        <v>0.5</v>
      </c>
      <c r="E201" s="8">
        <v>0.54166666666666663</v>
      </c>
      <c r="F201" s="6">
        <v>50</v>
      </c>
      <c r="G201" t="str">
        <f t="shared" si="12"/>
        <v>WIK</v>
      </c>
      <c r="H201" t="str">
        <f t="shared" si="13"/>
        <v>MAT</v>
      </c>
      <c r="I201">
        <f t="shared" si="14"/>
        <v>29</v>
      </c>
      <c r="J201" t="str">
        <f t="shared" si="15"/>
        <v>WIKMAT29</v>
      </c>
    </row>
    <row r="202" spans="1:10" x14ac:dyDescent="0.25">
      <c r="A202" s="6" t="s">
        <v>13</v>
      </c>
      <c r="B202" s="6" t="s">
        <v>7</v>
      </c>
      <c r="C202" s="7">
        <v>46064</v>
      </c>
      <c r="D202" s="8">
        <v>0.55208333333333337</v>
      </c>
      <c r="E202" s="8">
        <v>0.59375</v>
      </c>
      <c r="F202" s="6">
        <v>60</v>
      </c>
      <c r="G202" t="str">
        <f t="shared" si="12"/>
        <v>AGN</v>
      </c>
      <c r="H202" t="str">
        <f t="shared" si="13"/>
        <v>INF</v>
      </c>
      <c r="I202">
        <f t="shared" si="14"/>
        <v>16</v>
      </c>
      <c r="J202" t="str">
        <f t="shared" si="15"/>
        <v>AGNINF16</v>
      </c>
    </row>
    <row r="203" spans="1:10" x14ac:dyDescent="0.25">
      <c r="A203" s="6" t="s">
        <v>18</v>
      </c>
      <c r="B203" s="6" t="s">
        <v>12</v>
      </c>
      <c r="C203" s="7">
        <v>46064</v>
      </c>
      <c r="D203" s="8">
        <v>0.59375</v>
      </c>
      <c r="E203" s="8">
        <v>0.63541666666666663</v>
      </c>
      <c r="F203" s="6">
        <v>40</v>
      </c>
      <c r="G203" t="str">
        <f t="shared" si="12"/>
        <v>MAC</v>
      </c>
      <c r="H203" t="str">
        <f t="shared" si="13"/>
        <v>FIZ</v>
      </c>
      <c r="I203">
        <f t="shared" si="14"/>
        <v>22</v>
      </c>
      <c r="J203" t="str">
        <f t="shared" si="15"/>
        <v>MACFIZ22</v>
      </c>
    </row>
    <row r="204" spans="1:10" x14ac:dyDescent="0.25">
      <c r="A204" s="6" t="s">
        <v>15</v>
      </c>
      <c r="B204" s="6" t="s">
        <v>7</v>
      </c>
      <c r="C204" s="7">
        <v>46065</v>
      </c>
      <c r="D204" s="8">
        <v>0.39583333333333331</v>
      </c>
      <c r="E204" s="8">
        <v>0.45833333333333331</v>
      </c>
      <c r="F204" s="6">
        <v>60</v>
      </c>
      <c r="G204" t="str">
        <f t="shared" si="12"/>
        <v>ZBI</v>
      </c>
      <c r="H204" t="str">
        <f t="shared" si="13"/>
        <v>INF</v>
      </c>
      <c r="I204">
        <f t="shared" si="14"/>
        <v>16</v>
      </c>
      <c r="J204" t="str">
        <f t="shared" si="15"/>
        <v>ZBIINF16</v>
      </c>
    </row>
    <row r="205" spans="1:10" x14ac:dyDescent="0.25">
      <c r="A205" s="6" t="s">
        <v>10</v>
      </c>
      <c r="B205" s="6" t="s">
        <v>9</v>
      </c>
      <c r="C205" s="7">
        <v>46065</v>
      </c>
      <c r="D205" s="8">
        <v>0.45833333333333331</v>
      </c>
      <c r="E205" s="8">
        <v>0.51041666666666663</v>
      </c>
      <c r="F205" s="6">
        <v>50</v>
      </c>
      <c r="G205" t="str">
        <f t="shared" si="12"/>
        <v>ZUZ</v>
      </c>
      <c r="H205" t="str">
        <f t="shared" si="13"/>
        <v>MAT</v>
      </c>
      <c r="I205">
        <f t="shared" si="14"/>
        <v>19</v>
      </c>
      <c r="J205" t="str">
        <f t="shared" si="15"/>
        <v>ZUZMAT19</v>
      </c>
    </row>
    <row r="206" spans="1:10" x14ac:dyDescent="0.25">
      <c r="A206" s="6" t="s">
        <v>16</v>
      </c>
      <c r="B206" s="6" t="s">
        <v>7</v>
      </c>
      <c r="C206" s="7">
        <v>46065</v>
      </c>
      <c r="D206" s="8">
        <v>0.55208333333333337</v>
      </c>
      <c r="E206" s="8">
        <v>0.60416666666666663</v>
      </c>
      <c r="F206" s="6">
        <v>60</v>
      </c>
      <c r="G206" t="str">
        <f t="shared" si="12"/>
        <v>JUL</v>
      </c>
      <c r="H206" t="str">
        <f t="shared" si="13"/>
        <v>INF</v>
      </c>
      <c r="I206">
        <f t="shared" si="14"/>
        <v>18</v>
      </c>
      <c r="J206" t="str">
        <f t="shared" si="15"/>
        <v>JULINF18</v>
      </c>
    </row>
    <row r="207" spans="1:10" x14ac:dyDescent="0.25">
      <c r="A207" s="6" t="s">
        <v>16</v>
      </c>
      <c r="B207" s="6" t="s">
        <v>7</v>
      </c>
      <c r="C207" s="7">
        <v>46066</v>
      </c>
      <c r="D207" s="8">
        <v>0.375</v>
      </c>
      <c r="E207" s="8">
        <v>0.42708333333333331</v>
      </c>
      <c r="F207" s="6">
        <v>60</v>
      </c>
      <c r="G207" t="str">
        <f t="shared" si="12"/>
        <v>JUL</v>
      </c>
      <c r="H207" t="str">
        <f t="shared" si="13"/>
        <v>INF</v>
      </c>
      <c r="I207">
        <f t="shared" si="14"/>
        <v>18</v>
      </c>
      <c r="J207" t="str">
        <f t="shared" si="15"/>
        <v>JULINF18</v>
      </c>
    </row>
    <row r="208" spans="1:10" x14ac:dyDescent="0.25">
      <c r="A208" s="6" t="s">
        <v>18</v>
      </c>
      <c r="B208" s="6" t="s">
        <v>12</v>
      </c>
      <c r="C208" s="7">
        <v>46066</v>
      </c>
      <c r="D208" s="8">
        <v>0.45833333333333331</v>
      </c>
      <c r="E208" s="8">
        <v>0.5</v>
      </c>
      <c r="F208" s="6">
        <v>40</v>
      </c>
      <c r="G208" t="str">
        <f t="shared" si="12"/>
        <v>MAC</v>
      </c>
      <c r="H208" t="str">
        <f t="shared" si="13"/>
        <v>FIZ</v>
      </c>
      <c r="I208">
        <f t="shared" si="14"/>
        <v>22</v>
      </c>
      <c r="J208" t="str">
        <f t="shared" si="15"/>
        <v>MACFIZ22</v>
      </c>
    </row>
    <row r="209" spans="1:10" x14ac:dyDescent="0.25">
      <c r="A209" s="6" t="s">
        <v>17</v>
      </c>
      <c r="B209" s="6" t="s">
        <v>9</v>
      </c>
      <c r="C209" s="7">
        <v>46066</v>
      </c>
      <c r="D209" s="8">
        <v>0.52083333333333337</v>
      </c>
      <c r="E209" s="8">
        <v>0.57291666666666663</v>
      </c>
      <c r="F209" s="6">
        <v>50</v>
      </c>
      <c r="G209" t="str">
        <f t="shared" si="12"/>
        <v>EWA</v>
      </c>
      <c r="H209" t="str">
        <f t="shared" si="13"/>
        <v>MAT</v>
      </c>
      <c r="I209">
        <f t="shared" si="14"/>
        <v>14</v>
      </c>
      <c r="J209" t="str">
        <f t="shared" si="15"/>
        <v>EWAMAT14</v>
      </c>
    </row>
    <row r="210" spans="1:10" x14ac:dyDescent="0.25">
      <c r="A210" s="6" t="s">
        <v>8</v>
      </c>
      <c r="B210" s="6" t="s">
        <v>9</v>
      </c>
      <c r="C210" s="7">
        <v>46066</v>
      </c>
      <c r="D210" s="8">
        <v>0.60416666666666663</v>
      </c>
      <c r="E210" s="8">
        <v>0.67708333333333337</v>
      </c>
      <c r="F210" s="6">
        <v>50</v>
      </c>
      <c r="G210" t="str">
        <f t="shared" si="12"/>
        <v>WIK</v>
      </c>
      <c r="H210" t="str">
        <f t="shared" si="13"/>
        <v>MAT</v>
      </c>
      <c r="I210">
        <f t="shared" si="14"/>
        <v>29</v>
      </c>
      <c r="J210" t="str">
        <f t="shared" si="15"/>
        <v>WIKMAT29</v>
      </c>
    </row>
    <row r="211" spans="1:10" x14ac:dyDescent="0.25">
      <c r="A211" s="6" t="s">
        <v>15</v>
      </c>
      <c r="B211" s="6" t="s">
        <v>12</v>
      </c>
      <c r="C211" s="7">
        <v>46069</v>
      </c>
      <c r="D211" s="8">
        <v>0.375</v>
      </c>
      <c r="E211" s="8">
        <v>0.4375</v>
      </c>
      <c r="F211" s="6">
        <v>40</v>
      </c>
      <c r="G211" t="str">
        <f t="shared" si="12"/>
        <v>ZBI</v>
      </c>
      <c r="H211" t="str">
        <f t="shared" si="13"/>
        <v>FIZ</v>
      </c>
      <c r="I211">
        <f t="shared" si="14"/>
        <v>16</v>
      </c>
      <c r="J211" t="str">
        <f t="shared" si="15"/>
        <v>ZBIFIZ16</v>
      </c>
    </row>
    <row r="212" spans="1:10" x14ac:dyDescent="0.25">
      <c r="A212" s="6" t="s">
        <v>8</v>
      </c>
      <c r="B212" s="6" t="s">
        <v>9</v>
      </c>
      <c r="C212" s="7">
        <v>46069</v>
      </c>
      <c r="D212" s="8">
        <v>0.47916666666666669</v>
      </c>
      <c r="E212" s="8">
        <v>0.54166666666666663</v>
      </c>
      <c r="F212" s="6">
        <v>50</v>
      </c>
      <c r="G212" t="str">
        <f t="shared" si="12"/>
        <v>WIK</v>
      </c>
      <c r="H212" t="str">
        <f t="shared" si="13"/>
        <v>MAT</v>
      </c>
      <c r="I212">
        <f t="shared" si="14"/>
        <v>29</v>
      </c>
      <c r="J212" t="str">
        <f t="shared" si="15"/>
        <v>WIKMAT29</v>
      </c>
    </row>
    <row r="213" spans="1:10" x14ac:dyDescent="0.25">
      <c r="A213" s="6" t="s">
        <v>15</v>
      </c>
      <c r="B213" s="6" t="s">
        <v>7</v>
      </c>
      <c r="C213" s="7">
        <v>46070</v>
      </c>
      <c r="D213" s="8">
        <v>0.375</v>
      </c>
      <c r="E213" s="8">
        <v>0.42708333333333331</v>
      </c>
      <c r="F213" s="6">
        <v>60</v>
      </c>
      <c r="G213" t="str">
        <f t="shared" si="12"/>
        <v>ZBI</v>
      </c>
      <c r="H213" t="str">
        <f t="shared" si="13"/>
        <v>INF</v>
      </c>
      <c r="I213">
        <f t="shared" si="14"/>
        <v>16</v>
      </c>
      <c r="J213" t="str">
        <f t="shared" si="15"/>
        <v>ZBIINF16</v>
      </c>
    </row>
    <row r="214" spans="1:10" x14ac:dyDescent="0.25">
      <c r="A214" s="6" t="s">
        <v>8</v>
      </c>
      <c r="B214" s="6" t="s">
        <v>9</v>
      </c>
      <c r="C214" s="7">
        <v>46070</v>
      </c>
      <c r="D214" s="8">
        <v>0.4375</v>
      </c>
      <c r="E214" s="8">
        <v>0.51041666666666663</v>
      </c>
      <c r="F214" s="6">
        <v>50</v>
      </c>
      <c r="G214" t="str">
        <f t="shared" si="12"/>
        <v>WIK</v>
      </c>
      <c r="H214" t="str">
        <f t="shared" si="13"/>
        <v>MAT</v>
      </c>
      <c r="I214">
        <f t="shared" si="14"/>
        <v>29</v>
      </c>
      <c r="J214" t="str">
        <f t="shared" si="15"/>
        <v>WIKMAT29</v>
      </c>
    </row>
    <row r="215" spans="1:10" x14ac:dyDescent="0.25">
      <c r="A215" s="6" t="s">
        <v>11</v>
      </c>
      <c r="B215" s="6" t="s">
        <v>12</v>
      </c>
      <c r="C215" s="7">
        <v>46070</v>
      </c>
      <c r="D215" s="8">
        <v>0.55208333333333337</v>
      </c>
      <c r="E215" s="8">
        <v>0.63541666666666663</v>
      </c>
      <c r="F215" s="6">
        <v>40</v>
      </c>
      <c r="G215" t="str">
        <f t="shared" si="12"/>
        <v>JAN</v>
      </c>
      <c r="H215" t="str">
        <f t="shared" si="13"/>
        <v>FIZ</v>
      </c>
      <c r="I215">
        <f t="shared" si="14"/>
        <v>24</v>
      </c>
      <c r="J215" t="str">
        <f t="shared" si="15"/>
        <v>JANFIZ24</v>
      </c>
    </row>
    <row r="216" spans="1:10" x14ac:dyDescent="0.25">
      <c r="A216" s="6" t="s">
        <v>10</v>
      </c>
      <c r="B216" s="6" t="s">
        <v>9</v>
      </c>
      <c r="C216" s="7">
        <v>46070</v>
      </c>
      <c r="D216" s="8">
        <v>0.63541666666666663</v>
      </c>
      <c r="E216" s="8">
        <v>0.69791666666666663</v>
      </c>
      <c r="F216" s="6">
        <v>50</v>
      </c>
      <c r="G216" t="str">
        <f t="shared" si="12"/>
        <v>ZUZ</v>
      </c>
      <c r="H216" t="str">
        <f t="shared" si="13"/>
        <v>MAT</v>
      </c>
      <c r="I216">
        <f t="shared" si="14"/>
        <v>19</v>
      </c>
      <c r="J216" t="str">
        <f t="shared" si="15"/>
        <v>ZUZMAT19</v>
      </c>
    </row>
    <row r="217" spans="1:10" x14ac:dyDescent="0.25">
      <c r="A217" s="6" t="s">
        <v>8</v>
      </c>
      <c r="B217" s="6" t="s">
        <v>9</v>
      </c>
      <c r="C217" s="7">
        <v>46071</v>
      </c>
      <c r="D217" s="8">
        <v>0.375</v>
      </c>
      <c r="E217" s="8">
        <v>0.4375</v>
      </c>
      <c r="F217" s="6">
        <v>50</v>
      </c>
      <c r="G217" t="str">
        <f t="shared" si="12"/>
        <v>WIK</v>
      </c>
      <c r="H217" t="str">
        <f t="shared" si="13"/>
        <v>MAT</v>
      </c>
      <c r="I217">
        <f t="shared" si="14"/>
        <v>29</v>
      </c>
      <c r="J217" t="str">
        <f t="shared" si="15"/>
        <v>WIKMAT29</v>
      </c>
    </row>
    <row r="218" spans="1:10" x14ac:dyDescent="0.25">
      <c r="A218" s="6" t="s">
        <v>6</v>
      </c>
      <c r="B218" s="6" t="s">
        <v>7</v>
      </c>
      <c r="C218" s="7">
        <v>46071</v>
      </c>
      <c r="D218" s="8">
        <v>0.47916666666666669</v>
      </c>
      <c r="E218" s="8">
        <v>0.54166666666666663</v>
      </c>
      <c r="F218" s="6">
        <v>60</v>
      </c>
      <c r="G218" t="str">
        <f t="shared" si="12"/>
        <v>BAR</v>
      </c>
      <c r="H218" t="str">
        <f t="shared" si="13"/>
        <v>INF</v>
      </c>
      <c r="I218">
        <f t="shared" si="14"/>
        <v>20</v>
      </c>
      <c r="J218" t="str">
        <f t="shared" si="15"/>
        <v>BARINF20</v>
      </c>
    </row>
    <row r="219" spans="1:10" x14ac:dyDescent="0.25">
      <c r="A219" s="6" t="s">
        <v>24</v>
      </c>
      <c r="B219" s="6" t="s">
        <v>7</v>
      </c>
      <c r="C219" s="7">
        <v>46071</v>
      </c>
      <c r="D219" s="8">
        <v>0.58333333333333337</v>
      </c>
      <c r="E219" s="8">
        <v>0.64583333333333337</v>
      </c>
      <c r="F219" s="6">
        <v>60</v>
      </c>
      <c r="G219" t="str">
        <f t="shared" si="12"/>
        <v>ANN</v>
      </c>
      <c r="H219" t="str">
        <f t="shared" si="13"/>
        <v>INF</v>
      </c>
      <c r="I219">
        <f t="shared" si="14"/>
        <v>10</v>
      </c>
      <c r="J219" t="str">
        <f t="shared" si="15"/>
        <v>ANNINF10</v>
      </c>
    </row>
    <row r="220" spans="1:10" x14ac:dyDescent="0.25">
      <c r="A220" s="6" t="s">
        <v>8</v>
      </c>
      <c r="B220" s="6" t="s">
        <v>9</v>
      </c>
      <c r="C220" s="7">
        <v>46072</v>
      </c>
      <c r="D220" s="8">
        <v>0.375</v>
      </c>
      <c r="E220" s="8">
        <v>0.45833333333333331</v>
      </c>
      <c r="F220" s="6">
        <v>50</v>
      </c>
      <c r="G220" t="str">
        <f t="shared" si="12"/>
        <v>WIK</v>
      </c>
      <c r="H220" t="str">
        <f t="shared" si="13"/>
        <v>MAT</v>
      </c>
      <c r="I220">
        <f t="shared" si="14"/>
        <v>29</v>
      </c>
      <c r="J220" t="str">
        <f t="shared" si="15"/>
        <v>WIKMAT29</v>
      </c>
    </row>
    <row r="221" spans="1:10" x14ac:dyDescent="0.25">
      <c r="A221" s="6" t="s">
        <v>6</v>
      </c>
      <c r="B221" s="6" t="s">
        <v>7</v>
      </c>
      <c r="C221" s="7">
        <v>46073</v>
      </c>
      <c r="D221" s="8">
        <v>0.375</v>
      </c>
      <c r="E221" s="8">
        <v>0.42708333333333331</v>
      </c>
      <c r="F221" s="6">
        <v>60</v>
      </c>
      <c r="G221" t="str">
        <f t="shared" si="12"/>
        <v>BAR</v>
      </c>
      <c r="H221" t="str">
        <f t="shared" si="13"/>
        <v>INF</v>
      </c>
      <c r="I221">
        <f t="shared" si="14"/>
        <v>20</v>
      </c>
      <c r="J221" t="str">
        <f t="shared" si="15"/>
        <v>BARINF20</v>
      </c>
    </row>
    <row r="222" spans="1:10" x14ac:dyDescent="0.25">
      <c r="A222" s="6" t="s">
        <v>6</v>
      </c>
      <c r="B222" s="6" t="s">
        <v>7</v>
      </c>
      <c r="C222" s="7">
        <v>46073</v>
      </c>
      <c r="D222" s="8">
        <v>0.4375</v>
      </c>
      <c r="E222" s="8">
        <v>0.48958333333333331</v>
      </c>
      <c r="F222" s="6">
        <v>60</v>
      </c>
      <c r="G222" t="str">
        <f t="shared" si="12"/>
        <v>BAR</v>
      </c>
      <c r="H222" t="str">
        <f t="shared" si="13"/>
        <v>INF</v>
      </c>
      <c r="I222">
        <f t="shared" si="14"/>
        <v>20</v>
      </c>
      <c r="J222" t="str">
        <f t="shared" si="15"/>
        <v>BARINF20</v>
      </c>
    </row>
    <row r="223" spans="1:10" x14ac:dyDescent="0.25">
      <c r="A223" s="6" t="s">
        <v>11</v>
      </c>
      <c r="B223" s="6" t="s">
        <v>12</v>
      </c>
      <c r="C223" s="7">
        <v>46073</v>
      </c>
      <c r="D223" s="8">
        <v>0.51041666666666663</v>
      </c>
      <c r="E223" s="8">
        <v>0.59375</v>
      </c>
      <c r="F223" s="6">
        <v>40</v>
      </c>
      <c r="G223" t="str">
        <f t="shared" si="12"/>
        <v>JAN</v>
      </c>
      <c r="H223" t="str">
        <f t="shared" si="13"/>
        <v>FIZ</v>
      </c>
      <c r="I223">
        <f t="shared" si="14"/>
        <v>24</v>
      </c>
      <c r="J223" t="str">
        <f t="shared" si="15"/>
        <v>JANFIZ24</v>
      </c>
    </row>
    <row r="224" spans="1:10" x14ac:dyDescent="0.25">
      <c r="A224" s="6" t="s">
        <v>17</v>
      </c>
      <c r="B224" s="6" t="s">
        <v>9</v>
      </c>
      <c r="C224" s="7">
        <v>46073</v>
      </c>
      <c r="D224" s="8">
        <v>0.60416666666666663</v>
      </c>
      <c r="E224" s="8">
        <v>0.65625</v>
      </c>
      <c r="F224" s="6">
        <v>50</v>
      </c>
      <c r="G224" t="str">
        <f t="shared" si="12"/>
        <v>EWA</v>
      </c>
      <c r="H224" t="str">
        <f t="shared" si="13"/>
        <v>MAT</v>
      </c>
      <c r="I224">
        <f t="shared" si="14"/>
        <v>14</v>
      </c>
      <c r="J224" t="str">
        <f t="shared" si="15"/>
        <v>EWAMAT14</v>
      </c>
    </row>
    <row r="225" spans="1:10" x14ac:dyDescent="0.25">
      <c r="A225" s="6" t="s">
        <v>25</v>
      </c>
      <c r="B225" s="6" t="s">
        <v>7</v>
      </c>
      <c r="C225" s="7">
        <v>46073</v>
      </c>
      <c r="D225" s="8">
        <v>0.69791666666666663</v>
      </c>
      <c r="E225" s="8">
        <v>0.76041666666666663</v>
      </c>
      <c r="F225" s="6">
        <v>60</v>
      </c>
      <c r="G225" t="str">
        <f t="shared" si="12"/>
        <v>OLA</v>
      </c>
      <c r="H225" t="str">
        <f t="shared" si="13"/>
        <v>INF</v>
      </c>
      <c r="I225">
        <f t="shared" si="14"/>
        <v>1</v>
      </c>
      <c r="J225" t="str">
        <f t="shared" si="15"/>
        <v>OLAINF1</v>
      </c>
    </row>
    <row r="226" spans="1:10" x14ac:dyDescent="0.25">
      <c r="A226" s="6" t="s">
        <v>16</v>
      </c>
      <c r="B226" s="6" t="s">
        <v>12</v>
      </c>
      <c r="C226" s="7">
        <v>46076</v>
      </c>
      <c r="D226" s="8">
        <v>0.375</v>
      </c>
      <c r="E226" s="8">
        <v>0.42708333333333331</v>
      </c>
      <c r="F226" s="6">
        <v>40</v>
      </c>
      <c r="G226" t="str">
        <f t="shared" si="12"/>
        <v>JUL</v>
      </c>
      <c r="H226" t="str">
        <f t="shared" si="13"/>
        <v>FIZ</v>
      </c>
      <c r="I226">
        <f t="shared" si="14"/>
        <v>18</v>
      </c>
      <c r="J226" t="str">
        <f t="shared" si="15"/>
        <v>JULFIZ18</v>
      </c>
    </row>
    <row r="227" spans="1:10" x14ac:dyDescent="0.25">
      <c r="A227" s="6" t="s">
        <v>15</v>
      </c>
      <c r="B227" s="6" t="s">
        <v>12</v>
      </c>
      <c r="C227" s="7">
        <v>46077</v>
      </c>
      <c r="D227" s="8">
        <v>0.375</v>
      </c>
      <c r="E227" s="8">
        <v>0.4375</v>
      </c>
      <c r="F227" s="6">
        <v>40</v>
      </c>
      <c r="G227" t="str">
        <f t="shared" si="12"/>
        <v>ZBI</v>
      </c>
      <c r="H227" t="str">
        <f t="shared" si="13"/>
        <v>FIZ</v>
      </c>
      <c r="I227">
        <f t="shared" si="14"/>
        <v>16</v>
      </c>
      <c r="J227" t="str">
        <f t="shared" si="15"/>
        <v>ZBIFIZ16</v>
      </c>
    </row>
    <row r="228" spans="1:10" x14ac:dyDescent="0.25">
      <c r="A228" s="6" t="s">
        <v>6</v>
      </c>
      <c r="B228" s="6" t="s">
        <v>7</v>
      </c>
      <c r="C228" s="7">
        <v>46077</v>
      </c>
      <c r="D228" s="8">
        <v>0.4375</v>
      </c>
      <c r="E228" s="8">
        <v>0.51041666666666663</v>
      </c>
      <c r="F228" s="6">
        <v>60</v>
      </c>
      <c r="G228" t="str">
        <f t="shared" si="12"/>
        <v>BAR</v>
      </c>
      <c r="H228" t="str">
        <f t="shared" si="13"/>
        <v>INF</v>
      </c>
      <c r="I228">
        <f t="shared" si="14"/>
        <v>20</v>
      </c>
      <c r="J228" t="str">
        <f t="shared" si="15"/>
        <v>BARINF20</v>
      </c>
    </row>
    <row r="229" spans="1:10" x14ac:dyDescent="0.25">
      <c r="A229" s="6" t="s">
        <v>19</v>
      </c>
      <c r="B229" s="6" t="s">
        <v>12</v>
      </c>
      <c r="C229" s="7">
        <v>46077</v>
      </c>
      <c r="D229" s="8">
        <v>0.52083333333333337</v>
      </c>
      <c r="E229" s="8">
        <v>0.58333333333333337</v>
      </c>
      <c r="F229" s="6">
        <v>40</v>
      </c>
      <c r="G229" t="str">
        <f t="shared" si="12"/>
        <v>ZDZ</v>
      </c>
      <c r="H229" t="str">
        <f t="shared" si="13"/>
        <v>FIZ</v>
      </c>
      <c r="I229">
        <f t="shared" si="14"/>
        <v>18</v>
      </c>
      <c r="J229" t="str">
        <f t="shared" si="15"/>
        <v>ZDZFIZ18</v>
      </c>
    </row>
    <row r="230" spans="1:10" x14ac:dyDescent="0.25">
      <c r="A230" s="6" t="s">
        <v>16</v>
      </c>
      <c r="B230" s="6" t="s">
        <v>12</v>
      </c>
      <c r="C230" s="7">
        <v>46079</v>
      </c>
      <c r="D230" s="8">
        <v>0.375</v>
      </c>
      <c r="E230" s="8">
        <v>0.45833333333333331</v>
      </c>
      <c r="F230" s="6">
        <v>40</v>
      </c>
      <c r="G230" t="str">
        <f t="shared" si="12"/>
        <v>JUL</v>
      </c>
      <c r="H230" t="str">
        <f t="shared" si="13"/>
        <v>FIZ</v>
      </c>
      <c r="I230">
        <f t="shared" si="14"/>
        <v>18</v>
      </c>
      <c r="J230" t="str">
        <f t="shared" si="15"/>
        <v>JULFIZ18</v>
      </c>
    </row>
    <row r="231" spans="1:10" x14ac:dyDescent="0.25">
      <c r="A231" s="6" t="s">
        <v>18</v>
      </c>
      <c r="B231" s="6" t="s">
        <v>12</v>
      </c>
      <c r="C231" s="7">
        <v>46079</v>
      </c>
      <c r="D231" s="8">
        <v>0.45833333333333331</v>
      </c>
      <c r="E231" s="8">
        <v>0.51041666666666663</v>
      </c>
      <c r="F231" s="6">
        <v>40</v>
      </c>
      <c r="G231" t="str">
        <f t="shared" si="12"/>
        <v>MAC</v>
      </c>
      <c r="H231" t="str">
        <f t="shared" si="13"/>
        <v>FIZ</v>
      </c>
      <c r="I231">
        <f t="shared" si="14"/>
        <v>22</v>
      </c>
      <c r="J231" t="str">
        <f t="shared" si="15"/>
        <v>MACFIZ22</v>
      </c>
    </row>
    <row r="232" spans="1:10" x14ac:dyDescent="0.25">
      <c r="A232" s="6" t="s">
        <v>14</v>
      </c>
      <c r="B232" s="6" t="s">
        <v>7</v>
      </c>
      <c r="C232" s="7">
        <v>46079</v>
      </c>
      <c r="D232" s="8">
        <v>0.52083333333333337</v>
      </c>
      <c r="E232" s="8">
        <v>0.58333333333333337</v>
      </c>
      <c r="F232" s="6">
        <v>60</v>
      </c>
      <c r="G232" t="str">
        <f t="shared" si="12"/>
        <v>KAT</v>
      </c>
      <c r="H232" t="str">
        <f t="shared" si="13"/>
        <v>INF</v>
      </c>
      <c r="I232">
        <f t="shared" si="14"/>
        <v>24</v>
      </c>
      <c r="J232" t="str">
        <f t="shared" si="15"/>
        <v>KATINF24</v>
      </c>
    </row>
    <row r="233" spans="1:10" x14ac:dyDescent="0.25">
      <c r="A233" s="6" t="s">
        <v>18</v>
      </c>
      <c r="B233" s="6" t="s">
        <v>12</v>
      </c>
      <c r="C233" s="7">
        <v>46080</v>
      </c>
      <c r="D233" s="8">
        <v>0.375</v>
      </c>
      <c r="E233" s="8">
        <v>0.44791666666666669</v>
      </c>
      <c r="F233" s="6">
        <v>40</v>
      </c>
      <c r="G233" t="str">
        <f t="shared" si="12"/>
        <v>MAC</v>
      </c>
      <c r="H233" t="str">
        <f t="shared" si="13"/>
        <v>FIZ</v>
      </c>
      <c r="I233">
        <f t="shared" si="14"/>
        <v>22</v>
      </c>
      <c r="J233" t="str">
        <f t="shared" si="15"/>
        <v>MACFIZ22</v>
      </c>
    </row>
    <row r="234" spans="1:10" x14ac:dyDescent="0.25">
      <c r="A234" s="6" t="s">
        <v>19</v>
      </c>
      <c r="B234" s="6" t="s">
        <v>12</v>
      </c>
      <c r="C234" s="7">
        <v>46080</v>
      </c>
      <c r="D234" s="8">
        <v>0.45833333333333331</v>
      </c>
      <c r="E234" s="8">
        <v>0.53125</v>
      </c>
      <c r="F234" s="6">
        <v>40</v>
      </c>
      <c r="G234" t="str">
        <f t="shared" si="12"/>
        <v>ZDZ</v>
      </c>
      <c r="H234" t="str">
        <f t="shared" si="13"/>
        <v>FIZ</v>
      </c>
      <c r="I234">
        <f t="shared" si="14"/>
        <v>18</v>
      </c>
      <c r="J234" t="str">
        <f t="shared" si="15"/>
        <v>ZDZFIZ18</v>
      </c>
    </row>
    <row r="235" spans="1:10" x14ac:dyDescent="0.25">
      <c r="A235" s="6" t="s">
        <v>10</v>
      </c>
      <c r="B235" s="6" t="s">
        <v>7</v>
      </c>
      <c r="C235" s="7">
        <v>46080</v>
      </c>
      <c r="D235" s="8">
        <v>0.53125</v>
      </c>
      <c r="E235" s="8">
        <v>0.58333333333333337</v>
      </c>
      <c r="F235" s="6">
        <v>60</v>
      </c>
      <c r="G235" t="str">
        <f t="shared" si="12"/>
        <v>ZUZ</v>
      </c>
      <c r="H235" t="str">
        <f t="shared" si="13"/>
        <v>INF</v>
      </c>
      <c r="I235">
        <f t="shared" si="14"/>
        <v>19</v>
      </c>
      <c r="J235" t="str">
        <f t="shared" si="15"/>
        <v>ZUZINF19</v>
      </c>
    </row>
    <row r="236" spans="1:10" x14ac:dyDescent="0.25">
      <c r="A236" s="6" t="s">
        <v>13</v>
      </c>
      <c r="B236" s="6" t="s">
        <v>9</v>
      </c>
      <c r="C236" s="7">
        <v>46080</v>
      </c>
      <c r="D236" s="8">
        <v>0.59375</v>
      </c>
      <c r="E236" s="8">
        <v>0.65625</v>
      </c>
      <c r="F236" s="6">
        <v>50</v>
      </c>
      <c r="G236" t="str">
        <f t="shared" si="12"/>
        <v>AGN</v>
      </c>
      <c r="H236" t="str">
        <f t="shared" si="13"/>
        <v>MAT</v>
      </c>
      <c r="I236">
        <f t="shared" si="14"/>
        <v>16</v>
      </c>
      <c r="J236" t="str">
        <f t="shared" si="15"/>
        <v>AGNMAT16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36"/>
  <sheetViews>
    <sheetView tabSelected="1" topLeftCell="K97" zoomScale="85" zoomScaleNormal="85" workbookViewId="0">
      <selection activeCell="W162" sqref="W162"/>
    </sheetView>
  </sheetViews>
  <sheetFormatPr defaultRowHeight="15" x14ac:dyDescent="0.25"/>
  <cols>
    <col min="1" max="1" width="12.85546875" bestFit="1" customWidth="1"/>
    <col min="2" max="2" width="12" bestFit="1" customWidth="1"/>
    <col min="3" max="3" width="10.140625" bestFit="1" customWidth="1"/>
    <col min="4" max="4" width="19" bestFit="1" customWidth="1"/>
    <col min="5" max="5" width="19.5703125" bestFit="1" customWidth="1"/>
    <col min="6" max="6" width="17" bestFit="1" customWidth="1"/>
    <col min="7" max="7" width="12.28515625" bestFit="1" customWidth="1"/>
    <col min="10" max="10" width="11.28515625" bestFit="1" customWidth="1"/>
    <col min="13" max="13" width="17.7109375" bestFit="1" customWidth="1"/>
    <col min="14" max="14" width="11.7109375" bestFit="1" customWidth="1"/>
    <col min="17" max="17" width="10.140625" bestFit="1" customWidth="1"/>
    <col min="18" max="19" width="9.85546875" bestFit="1" customWidth="1"/>
    <col min="20" max="20" width="12.5703125" bestFit="1" customWidth="1"/>
    <col min="21" max="21" width="14.85546875" bestFit="1" customWidth="1"/>
    <col min="23" max="23" width="14.140625" bestFit="1" customWidth="1"/>
    <col min="24" max="24" width="9.5703125" bestFit="1" customWidth="1"/>
    <col min="26" max="28" width="11.85546875" bestFit="1" customWidth="1"/>
    <col min="31" max="31" width="10.140625" bestFit="1" customWidth="1"/>
    <col min="32" max="32" width="9.140625" customWidth="1"/>
  </cols>
  <sheetData>
    <row r="1" spans="1:3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27</v>
      </c>
      <c r="H1" t="s">
        <v>28</v>
      </c>
      <c r="I1" t="s">
        <v>29</v>
      </c>
      <c r="J1" t="s">
        <v>30</v>
      </c>
      <c r="K1" t="s">
        <v>26</v>
      </c>
      <c r="M1" s="9" t="s">
        <v>33</v>
      </c>
      <c r="N1" t="s">
        <v>35</v>
      </c>
      <c r="Q1" t="s">
        <v>64</v>
      </c>
      <c r="R1" t="s">
        <v>65</v>
      </c>
      <c r="S1" t="s">
        <v>66</v>
      </c>
      <c r="T1" t="s">
        <v>67</v>
      </c>
      <c r="U1" t="s">
        <v>68</v>
      </c>
      <c r="V1" t="s">
        <v>69</v>
      </c>
      <c r="W1" t="s">
        <v>72</v>
      </c>
      <c r="X1" t="s">
        <v>71</v>
      </c>
      <c r="Y1" t="s">
        <v>70</v>
      </c>
      <c r="Z1" t="s">
        <v>73</v>
      </c>
      <c r="AA1" t="s">
        <v>74</v>
      </c>
      <c r="AB1" t="s">
        <v>75</v>
      </c>
      <c r="AD1" s="3" t="s">
        <v>76</v>
      </c>
      <c r="AE1" t="s">
        <v>64</v>
      </c>
      <c r="AF1" t="s">
        <v>70</v>
      </c>
    </row>
    <row r="2" spans="1:32" x14ac:dyDescent="0.25">
      <c r="A2" t="s">
        <v>6</v>
      </c>
      <c r="B2" t="s">
        <v>7</v>
      </c>
      <c r="C2" s="1">
        <v>45931</v>
      </c>
      <c r="D2" s="2">
        <v>0.375</v>
      </c>
      <c r="E2" s="2">
        <v>0.41666666666666669</v>
      </c>
      <c r="F2">
        <v>60</v>
      </c>
      <c r="G2" s="2">
        <f>E2-D2</f>
        <v>4.1666666666666685E-2</v>
      </c>
      <c r="H2">
        <f>HOUR(G2)</f>
        <v>1</v>
      </c>
      <c r="I2">
        <f>MINUTE(G2)</f>
        <v>0</v>
      </c>
      <c r="J2">
        <f>H2+I2/60</f>
        <v>1</v>
      </c>
      <c r="K2">
        <f>J2*F2</f>
        <v>60</v>
      </c>
      <c r="M2" s="14">
        <v>45931</v>
      </c>
      <c r="N2" s="11">
        <v>60</v>
      </c>
      <c r="Q2" s="1">
        <v>45931</v>
      </c>
      <c r="R2">
        <f>IFERROR(VLOOKUP(Q2,$M$2:$N$76,2,0),0)</f>
        <v>60</v>
      </c>
      <c r="S2">
        <f>WEEKDAY(Q2,2)</f>
        <v>3</v>
      </c>
      <c r="T2">
        <f>IF(S2=6,10,0)</f>
        <v>0</v>
      </c>
      <c r="U2">
        <f>IF(S2=7,10,0)</f>
        <v>0</v>
      </c>
      <c r="V2">
        <f>IF(S2=2,250,0)</f>
        <v>0</v>
      </c>
      <c r="W2">
        <f>DAY(Q2)</f>
        <v>1</v>
      </c>
      <c r="X2">
        <f>IF(W2=15,600,0)</f>
        <v>0</v>
      </c>
      <c r="Y2">
        <f>21.37+R2-T2-U2-V2-X2</f>
        <v>81.37</v>
      </c>
      <c r="Z2">
        <f>ROUNDDOWN(IF(S2=4,IF(Y2&lt;=500,IF(Y2*0.2&gt;50,Y2*0.2,50),0),0),2)</f>
        <v>0</v>
      </c>
      <c r="AA2">
        <f>ROUNDDOWN(IF(S2=4,IF(AND(Y2&gt;500,Y2&lt;=600),IF(Y2*0.5&gt;100,Y2*0.2,100),0),0),2)</f>
        <v>0</v>
      </c>
      <c r="AB2">
        <f>ROUNDDOWN(IF(S2=4,IF(Y2&gt;600,400,0),0),2)</f>
        <v>0</v>
      </c>
      <c r="AE2" s="7">
        <v>45931</v>
      </c>
      <c r="AF2" s="6">
        <v>81.37</v>
      </c>
    </row>
    <row r="3" spans="1:32" x14ac:dyDescent="0.25">
      <c r="A3" t="s">
        <v>8</v>
      </c>
      <c r="B3" t="s">
        <v>9</v>
      </c>
      <c r="C3" s="1">
        <v>45932</v>
      </c>
      <c r="D3" s="2">
        <v>0.375</v>
      </c>
      <c r="E3" s="2">
        <v>0.44791666666666669</v>
      </c>
      <c r="F3">
        <v>50</v>
      </c>
      <c r="G3" s="2">
        <f t="shared" ref="G3:G66" si="0">E3-D3</f>
        <v>7.2916666666666685E-2</v>
      </c>
      <c r="H3">
        <f t="shared" ref="H3:H66" si="1">HOUR(G3)</f>
        <v>1</v>
      </c>
      <c r="I3">
        <f t="shared" ref="I3:I66" si="2">MINUTE(G3)</f>
        <v>45</v>
      </c>
      <c r="J3">
        <f t="shared" ref="J3:J66" si="3">H3+I3/60</f>
        <v>1.75</v>
      </c>
      <c r="K3">
        <f t="shared" ref="K3:K66" si="4">J3*F3</f>
        <v>87.5</v>
      </c>
      <c r="M3" s="14">
        <v>45932</v>
      </c>
      <c r="N3" s="11">
        <v>187.5</v>
      </c>
      <c r="Q3" s="1">
        <v>45932</v>
      </c>
      <c r="R3">
        <f t="shared" ref="R3:R66" si="5">IFERROR(VLOOKUP(Q3,$M$2:$N$76,2,0),0)</f>
        <v>187.5</v>
      </c>
      <c r="S3">
        <f t="shared" ref="S3:S66" si="6">WEEKDAY(Q3,2)</f>
        <v>4</v>
      </c>
      <c r="T3">
        <f t="shared" ref="T3:T66" si="7">IF(S3=6,10,0)</f>
        <v>0</v>
      </c>
      <c r="U3">
        <f t="shared" ref="U3:U66" si="8">IF(S3=7,10,0)</f>
        <v>0</v>
      </c>
      <c r="V3">
        <f t="shared" ref="V3:V66" si="9">IF(S3=2,250,0)</f>
        <v>0</v>
      </c>
      <c r="W3">
        <f t="shared" ref="W3:W66" si="10">DAY(Q3)</f>
        <v>2</v>
      </c>
      <c r="X3">
        <f t="shared" ref="X3:X66" si="11">IF(W3=15,600,0)</f>
        <v>0</v>
      </c>
      <c r="Y3">
        <f>Y2+R3-T3-U3-V3-X3-Z2-AA2-AB2</f>
        <v>268.87</v>
      </c>
      <c r="Z3">
        <f>ROUNDDOWN(IF(S3=4,IF(Y3&lt;=500,IF(Y3*0.2&gt;50,Y3*0.2,50),0),0),2)</f>
        <v>53.77</v>
      </c>
      <c r="AA3">
        <f t="shared" ref="AA3:AA66" si="12">ROUNDDOWN(IF(S3=4,IF(AND(Y3&gt;500,Y3&lt;=600),IF(Y3*0.5&gt;100,Y3*0.2,100),0),0),2)</f>
        <v>0</v>
      </c>
      <c r="AB3">
        <f t="shared" ref="AB3:AB66" si="13">ROUNDDOWN(IF(S3=4,IF(Y3&gt;600,400,0),0),2)</f>
        <v>0</v>
      </c>
      <c r="AE3" s="7">
        <v>45932</v>
      </c>
      <c r="AF3" s="6">
        <v>268.87</v>
      </c>
    </row>
    <row r="4" spans="1:32" x14ac:dyDescent="0.25">
      <c r="A4" t="s">
        <v>10</v>
      </c>
      <c r="B4" t="s">
        <v>9</v>
      </c>
      <c r="C4" s="1">
        <v>45932</v>
      </c>
      <c r="D4" s="2">
        <v>0.46875</v>
      </c>
      <c r="E4" s="2">
        <v>0.55208333333333337</v>
      </c>
      <c r="F4">
        <v>50</v>
      </c>
      <c r="G4" s="2">
        <f t="shared" si="0"/>
        <v>8.333333333333337E-2</v>
      </c>
      <c r="H4">
        <f t="shared" si="1"/>
        <v>2</v>
      </c>
      <c r="I4">
        <f t="shared" si="2"/>
        <v>0</v>
      </c>
      <c r="J4">
        <f t="shared" si="3"/>
        <v>2</v>
      </c>
      <c r="K4">
        <f t="shared" si="4"/>
        <v>100</v>
      </c>
      <c r="M4" s="14">
        <v>45936</v>
      </c>
      <c r="N4" s="11">
        <v>130</v>
      </c>
      <c r="Q4" s="1">
        <v>45933</v>
      </c>
      <c r="R4">
        <f t="shared" si="5"/>
        <v>0</v>
      </c>
      <c r="S4">
        <f t="shared" si="6"/>
        <v>5</v>
      </c>
      <c r="T4">
        <f t="shared" si="7"/>
        <v>0</v>
      </c>
      <c r="U4">
        <f t="shared" si="8"/>
        <v>0</v>
      </c>
      <c r="V4">
        <f t="shared" si="9"/>
        <v>0</v>
      </c>
      <c r="W4">
        <f t="shared" si="10"/>
        <v>3</v>
      </c>
      <c r="X4">
        <f t="shared" si="11"/>
        <v>0</v>
      </c>
      <c r="Y4">
        <f t="shared" ref="Y4:Y67" si="14">Y3+R4-T4-U4-V4-X4-Z3-AA3-AB3</f>
        <v>215.1</v>
      </c>
      <c r="Z4">
        <f t="shared" ref="Z4:Z67" si="15">ROUNDDOWN(IF(S4=4,IF(Y4&lt;=500,IF(Y4*0.2&gt;50,Y4*0.2,50),0),0),2)</f>
        <v>0</v>
      </c>
      <c r="AA4">
        <f t="shared" si="12"/>
        <v>0</v>
      </c>
      <c r="AB4">
        <f t="shared" si="13"/>
        <v>0</v>
      </c>
      <c r="AE4" s="7">
        <v>45933</v>
      </c>
      <c r="AF4" s="6">
        <v>215.1</v>
      </c>
    </row>
    <row r="5" spans="1:32" x14ac:dyDescent="0.25">
      <c r="A5" t="s">
        <v>11</v>
      </c>
      <c r="B5" t="s">
        <v>12</v>
      </c>
      <c r="C5" s="1">
        <v>45936</v>
      </c>
      <c r="D5" s="2">
        <v>0.375</v>
      </c>
      <c r="E5" s="2">
        <v>0.45833333333333331</v>
      </c>
      <c r="F5">
        <v>40</v>
      </c>
      <c r="G5" s="2">
        <f t="shared" si="0"/>
        <v>8.3333333333333315E-2</v>
      </c>
      <c r="H5">
        <f t="shared" si="1"/>
        <v>2</v>
      </c>
      <c r="I5">
        <f t="shared" si="2"/>
        <v>0</v>
      </c>
      <c r="J5">
        <f t="shared" si="3"/>
        <v>2</v>
      </c>
      <c r="K5">
        <f t="shared" si="4"/>
        <v>80</v>
      </c>
      <c r="M5" s="14">
        <v>45937</v>
      </c>
      <c r="N5" s="11">
        <v>217.5</v>
      </c>
      <c r="Q5" s="1">
        <v>45934</v>
      </c>
      <c r="R5">
        <f t="shared" si="5"/>
        <v>0</v>
      </c>
      <c r="S5">
        <f t="shared" si="6"/>
        <v>6</v>
      </c>
      <c r="T5">
        <f t="shared" si="7"/>
        <v>10</v>
      </c>
      <c r="U5">
        <f t="shared" si="8"/>
        <v>0</v>
      </c>
      <c r="V5">
        <f t="shared" si="9"/>
        <v>0</v>
      </c>
      <c r="W5">
        <f t="shared" si="10"/>
        <v>4</v>
      </c>
      <c r="X5">
        <f t="shared" si="11"/>
        <v>0</v>
      </c>
      <c r="Y5">
        <f t="shared" si="14"/>
        <v>205.1</v>
      </c>
      <c r="Z5">
        <f t="shared" si="15"/>
        <v>0</v>
      </c>
      <c r="AA5">
        <f t="shared" si="12"/>
        <v>0</v>
      </c>
      <c r="AB5">
        <f t="shared" si="13"/>
        <v>0</v>
      </c>
      <c r="AE5" s="7">
        <v>45934</v>
      </c>
      <c r="AF5" s="6">
        <v>205.1</v>
      </c>
    </row>
    <row r="6" spans="1:32" x14ac:dyDescent="0.25">
      <c r="A6" t="s">
        <v>8</v>
      </c>
      <c r="B6" t="s">
        <v>9</v>
      </c>
      <c r="C6" s="1">
        <v>45936</v>
      </c>
      <c r="D6" s="2">
        <v>0.47916666666666669</v>
      </c>
      <c r="E6" s="2">
        <v>0.52083333333333337</v>
      </c>
      <c r="F6">
        <v>50</v>
      </c>
      <c r="G6" s="2">
        <f t="shared" si="0"/>
        <v>4.1666666666666685E-2</v>
      </c>
      <c r="H6">
        <f t="shared" si="1"/>
        <v>1</v>
      </c>
      <c r="I6">
        <f t="shared" si="2"/>
        <v>0</v>
      </c>
      <c r="J6">
        <f t="shared" si="3"/>
        <v>1</v>
      </c>
      <c r="K6">
        <f t="shared" si="4"/>
        <v>50</v>
      </c>
      <c r="M6" s="14">
        <v>45938</v>
      </c>
      <c r="N6" s="11">
        <v>190</v>
      </c>
      <c r="Q6" s="1">
        <v>45935</v>
      </c>
      <c r="R6">
        <f t="shared" si="5"/>
        <v>0</v>
      </c>
      <c r="S6">
        <f t="shared" si="6"/>
        <v>7</v>
      </c>
      <c r="T6">
        <f t="shared" si="7"/>
        <v>0</v>
      </c>
      <c r="U6">
        <f t="shared" si="8"/>
        <v>10</v>
      </c>
      <c r="V6">
        <f t="shared" si="9"/>
        <v>0</v>
      </c>
      <c r="W6">
        <f t="shared" si="10"/>
        <v>5</v>
      </c>
      <c r="X6">
        <f t="shared" si="11"/>
        <v>0</v>
      </c>
      <c r="Y6">
        <f t="shared" si="14"/>
        <v>195.1</v>
      </c>
      <c r="Z6">
        <f t="shared" si="15"/>
        <v>0</v>
      </c>
      <c r="AA6">
        <f t="shared" si="12"/>
        <v>0</v>
      </c>
      <c r="AB6">
        <f t="shared" si="13"/>
        <v>0</v>
      </c>
      <c r="AE6" s="7">
        <v>45935</v>
      </c>
      <c r="AF6" s="6">
        <v>195.1</v>
      </c>
    </row>
    <row r="7" spans="1:32" x14ac:dyDescent="0.25">
      <c r="A7" t="s">
        <v>13</v>
      </c>
      <c r="B7" t="s">
        <v>9</v>
      </c>
      <c r="C7" s="1">
        <v>45937</v>
      </c>
      <c r="D7" s="2">
        <v>0.375</v>
      </c>
      <c r="E7" s="2">
        <v>0.42708333333333331</v>
      </c>
      <c r="F7">
        <v>50</v>
      </c>
      <c r="G7" s="2">
        <f t="shared" si="0"/>
        <v>5.2083333333333315E-2</v>
      </c>
      <c r="H7">
        <f t="shared" si="1"/>
        <v>1</v>
      </c>
      <c r="I7">
        <f t="shared" si="2"/>
        <v>15</v>
      </c>
      <c r="J7">
        <f t="shared" si="3"/>
        <v>1.25</v>
      </c>
      <c r="K7">
        <f t="shared" si="4"/>
        <v>62.5</v>
      </c>
      <c r="M7" s="14">
        <v>45940</v>
      </c>
      <c r="N7" s="11">
        <v>290</v>
      </c>
      <c r="Q7" s="1">
        <v>45936</v>
      </c>
      <c r="R7">
        <f t="shared" si="5"/>
        <v>130</v>
      </c>
      <c r="S7">
        <f t="shared" si="6"/>
        <v>1</v>
      </c>
      <c r="T7">
        <f t="shared" si="7"/>
        <v>0</v>
      </c>
      <c r="U7">
        <f t="shared" si="8"/>
        <v>0</v>
      </c>
      <c r="V7">
        <f t="shared" si="9"/>
        <v>0</v>
      </c>
      <c r="W7">
        <f t="shared" si="10"/>
        <v>6</v>
      </c>
      <c r="X7">
        <f t="shared" si="11"/>
        <v>0</v>
      </c>
      <c r="Y7">
        <f t="shared" si="14"/>
        <v>325.10000000000002</v>
      </c>
      <c r="Z7">
        <f t="shared" si="15"/>
        <v>0</v>
      </c>
      <c r="AA7">
        <f t="shared" si="12"/>
        <v>0</v>
      </c>
      <c r="AB7">
        <f t="shared" si="13"/>
        <v>0</v>
      </c>
      <c r="AE7" s="7">
        <v>45936</v>
      </c>
      <c r="AF7" s="6">
        <v>325.10000000000002</v>
      </c>
    </row>
    <row r="8" spans="1:32" x14ac:dyDescent="0.25">
      <c r="A8" t="s">
        <v>14</v>
      </c>
      <c r="B8" t="s">
        <v>7</v>
      </c>
      <c r="C8" s="1">
        <v>45937</v>
      </c>
      <c r="D8" s="2">
        <v>0.45833333333333331</v>
      </c>
      <c r="E8" s="2">
        <v>0.53125</v>
      </c>
      <c r="F8">
        <v>60</v>
      </c>
      <c r="G8" s="2">
        <f t="shared" si="0"/>
        <v>7.2916666666666685E-2</v>
      </c>
      <c r="H8">
        <f t="shared" si="1"/>
        <v>1</v>
      </c>
      <c r="I8">
        <f t="shared" si="2"/>
        <v>45</v>
      </c>
      <c r="J8">
        <f t="shared" si="3"/>
        <v>1.75</v>
      </c>
      <c r="K8">
        <f t="shared" si="4"/>
        <v>105</v>
      </c>
      <c r="M8" s="14">
        <v>45943</v>
      </c>
      <c r="N8" s="11">
        <v>395</v>
      </c>
      <c r="Q8" s="1">
        <v>45937</v>
      </c>
      <c r="R8">
        <f t="shared" si="5"/>
        <v>217.5</v>
      </c>
      <c r="S8">
        <f t="shared" si="6"/>
        <v>2</v>
      </c>
      <c r="T8">
        <f t="shared" si="7"/>
        <v>0</v>
      </c>
      <c r="U8">
        <f t="shared" si="8"/>
        <v>0</v>
      </c>
      <c r="V8">
        <f t="shared" si="9"/>
        <v>250</v>
      </c>
      <c r="W8">
        <f t="shared" si="10"/>
        <v>7</v>
      </c>
      <c r="X8">
        <f t="shared" si="11"/>
        <v>0</v>
      </c>
      <c r="Y8">
        <f t="shared" si="14"/>
        <v>292.60000000000002</v>
      </c>
      <c r="Z8">
        <f t="shared" si="15"/>
        <v>0</v>
      </c>
      <c r="AA8">
        <f t="shared" si="12"/>
        <v>0</v>
      </c>
      <c r="AB8">
        <f t="shared" si="13"/>
        <v>0</v>
      </c>
      <c r="AE8" s="7">
        <v>45937</v>
      </c>
      <c r="AF8" s="6">
        <v>292.60000000000002</v>
      </c>
    </row>
    <row r="9" spans="1:32" x14ac:dyDescent="0.25">
      <c r="A9" t="s">
        <v>15</v>
      </c>
      <c r="B9" t="s">
        <v>12</v>
      </c>
      <c r="C9" s="1">
        <v>45937</v>
      </c>
      <c r="D9" s="2">
        <v>0.5625</v>
      </c>
      <c r="E9" s="2">
        <v>0.61458333333333337</v>
      </c>
      <c r="F9">
        <v>40</v>
      </c>
      <c r="G9" s="2">
        <f t="shared" si="0"/>
        <v>5.208333333333337E-2</v>
      </c>
      <c r="H9">
        <f t="shared" si="1"/>
        <v>1</v>
      </c>
      <c r="I9">
        <f t="shared" si="2"/>
        <v>15</v>
      </c>
      <c r="J9">
        <f t="shared" si="3"/>
        <v>1.25</v>
      </c>
      <c r="K9">
        <f t="shared" si="4"/>
        <v>50</v>
      </c>
      <c r="M9" s="14">
        <v>45944</v>
      </c>
      <c r="N9" s="11">
        <v>277.5</v>
      </c>
      <c r="Q9" s="1">
        <v>45938</v>
      </c>
      <c r="R9">
        <f t="shared" si="5"/>
        <v>190</v>
      </c>
      <c r="S9">
        <f t="shared" si="6"/>
        <v>3</v>
      </c>
      <c r="T9">
        <f t="shared" si="7"/>
        <v>0</v>
      </c>
      <c r="U9">
        <f t="shared" si="8"/>
        <v>0</v>
      </c>
      <c r="V9">
        <f t="shared" si="9"/>
        <v>0</v>
      </c>
      <c r="W9">
        <f t="shared" si="10"/>
        <v>8</v>
      </c>
      <c r="X9">
        <f t="shared" si="11"/>
        <v>0</v>
      </c>
      <c r="Y9">
        <f t="shared" si="14"/>
        <v>482.6</v>
      </c>
      <c r="Z9">
        <f t="shared" si="15"/>
        <v>0</v>
      </c>
      <c r="AA9">
        <f t="shared" si="12"/>
        <v>0</v>
      </c>
      <c r="AB9">
        <f t="shared" si="13"/>
        <v>0</v>
      </c>
      <c r="AE9" s="7">
        <v>45938</v>
      </c>
      <c r="AF9" s="6">
        <v>482.6</v>
      </c>
    </row>
    <row r="10" spans="1:32" x14ac:dyDescent="0.25">
      <c r="A10" t="s">
        <v>14</v>
      </c>
      <c r="B10" t="s">
        <v>7</v>
      </c>
      <c r="C10" s="1">
        <v>45938</v>
      </c>
      <c r="D10" s="2">
        <v>0.375</v>
      </c>
      <c r="E10" s="2">
        <v>0.41666666666666669</v>
      </c>
      <c r="F10">
        <v>60</v>
      </c>
      <c r="G10" s="2">
        <f t="shared" si="0"/>
        <v>4.1666666666666685E-2</v>
      </c>
      <c r="H10">
        <f t="shared" si="1"/>
        <v>1</v>
      </c>
      <c r="I10">
        <f t="shared" si="2"/>
        <v>0</v>
      </c>
      <c r="J10">
        <f t="shared" si="3"/>
        <v>1</v>
      </c>
      <c r="K10">
        <f t="shared" si="4"/>
        <v>60</v>
      </c>
      <c r="M10" s="14">
        <v>45945</v>
      </c>
      <c r="N10" s="11">
        <v>242.5</v>
      </c>
      <c r="Q10" s="1">
        <v>45939</v>
      </c>
      <c r="R10">
        <f t="shared" si="5"/>
        <v>0</v>
      </c>
      <c r="S10">
        <f t="shared" si="6"/>
        <v>4</v>
      </c>
      <c r="T10">
        <f t="shared" si="7"/>
        <v>0</v>
      </c>
      <c r="U10">
        <f t="shared" si="8"/>
        <v>0</v>
      </c>
      <c r="V10">
        <f t="shared" si="9"/>
        <v>0</v>
      </c>
      <c r="W10">
        <f t="shared" si="10"/>
        <v>9</v>
      </c>
      <c r="X10">
        <f t="shared" si="11"/>
        <v>0</v>
      </c>
      <c r="Y10">
        <f t="shared" si="14"/>
        <v>482.6</v>
      </c>
      <c r="Z10">
        <f t="shared" si="15"/>
        <v>96.52</v>
      </c>
      <c r="AA10">
        <f t="shared" si="12"/>
        <v>0</v>
      </c>
      <c r="AB10">
        <f t="shared" si="13"/>
        <v>0</v>
      </c>
      <c r="AE10" s="7">
        <v>45939</v>
      </c>
      <c r="AF10" s="6">
        <v>482.6</v>
      </c>
    </row>
    <row r="11" spans="1:32" x14ac:dyDescent="0.25">
      <c r="A11" t="s">
        <v>11</v>
      </c>
      <c r="B11" t="s">
        <v>12</v>
      </c>
      <c r="C11" s="1">
        <v>45938</v>
      </c>
      <c r="D11" s="2">
        <v>0.44791666666666669</v>
      </c>
      <c r="E11" s="2">
        <v>0.51041666666666663</v>
      </c>
      <c r="F11">
        <v>40</v>
      </c>
      <c r="G11" s="2">
        <f t="shared" si="0"/>
        <v>6.2499999999999944E-2</v>
      </c>
      <c r="H11">
        <f t="shared" si="1"/>
        <v>1</v>
      </c>
      <c r="I11">
        <f t="shared" si="2"/>
        <v>30</v>
      </c>
      <c r="J11">
        <f t="shared" si="3"/>
        <v>1.5</v>
      </c>
      <c r="K11">
        <f t="shared" si="4"/>
        <v>60</v>
      </c>
      <c r="M11" s="14">
        <v>45950</v>
      </c>
      <c r="N11" s="11">
        <v>295</v>
      </c>
      <c r="Q11" s="1">
        <v>45940</v>
      </c>
      <c r="R11">
        <f t="shared" si="5"/>
        <v>290</v>
      </c>
      <c r="S11">
        <f t="shared" si="6"/>
        <v>5</v>
      </c>
      <c r="T11">
        <f t="shared" si="7"/>
        <v>0</v>
      </c>
      <c r="U11">
        <f t="shared" si="8"/>
        <v>0</v>
      </c>
      <c r="V11">
        <f t="shared" si="9"/>
        <v>0</v>
      </c>
      <c r="W11">
        <f t="shared" si="10"/>
        <v>10</v>
      </c>
      <c r="X11">
        <f t="shared" si="11"/>
        <v>0</v>
      </c>
      <c r="Y11">
        <f t="shared" si="14"/>
        <v>676.08</v>
      </c>
      <c r="Z11">
        <f t="shared" si="15"/>
        <v>0</v>
      </c>
      <c r="AA11">
        <f t="shared" si="12"/>
        <v>0</v>
      </c>
      <c r="AB11">
        <f t="shared" si="13"/>
        <v>0</v>
      </c>
      <c r="AE11" s="7">
        <v>45940</v>
      </c>
      <c r="AF11" s="6">
        <v>676.08</v>
      </c>
    </row>
    <row r="12" spans="1:32" x14ac:dyDescent="0.25">
      <c r="A12" t="s">
        <v>11</v>
      </c>
      <c r="B12" t="s">
        <v>12</v>
      </c>
      <c r="C12" s="1">
        <v>45938</v>
      </c>
      <c r="D12" s="2">
        <v>0.52083333333333337</v>
      </c>
      <c r="E12" s="2">
        <v>0.59375</v>
      </c>
      <c r="F12">
        <v>40</v>
      </c>
      <c r="G12" s="2">
        <f t="shared" si="0"/>
        <v>7.291666666666663E-2</v>
      </c>
      <c r="H12">
        <f t="shared" si="1"/>
        <v>1</v>
      </c>
      <c r="I12">
        <f t="shared" si="2"/>
        <v>45</v>
      </c>
      <c r="J12">
        <f t="shared" si="3"/>
        <v>1.75</v>
      </c>
      <c r="K12">
        <f t="shared" si="4"/>
        <v>70</v>
      </c>
      <c r="M12" s="14">
        <v>45951</v>
      </c>
      <c r="N12" s="11">
        <v>205</v>
      </c>
      <c r="Q12" s="1">
        <v>45941</v>
      </c>
      <c r="R12">
        <f t="shared" si="5"/>
        <v>0</v>
      </c>
      <c r="S12">
        <f t="shared" si="6"/>
        <v>6</v>
      </c>
      <c r="T12">
        <f t="shared" si="7"/>
        <v>10</v>
      </c>
      <c r="U12">
        <f t="shared" si="8"/>
        <v>0</v>
      </c>
      <c r="V12">
        <f t="shared" si="9"/>
        <v>0</v>
      </c>
      <c r="W12">
        <f t="shared" si="10"/>
        <v>11</v>
      </c>
      <c r="X12">
        <f t="shared" si="11"/>
        <v>0</v>
      </c>
      <c r="Y12">
        <f t="shared" si="14"/>
        <v>666.08</v>
      </c>
      <c r="Z12">
        <f t="shared" si="15"/>
        <v>0</v>
      </c>
      <c r="AA12">
        <f t="shared" si="12"/>
        <v>0</v>
      </c>
      <c r="AB12">
        <f t="shared" si="13"/>
        <v>0</v>
      </c>
      <c r="AE12" s="7">
        <v>45941</v>
      </c>
      <c r="AF12" s="6">
        <v>666.08</v>
      </c>
    </row>
    <row r="13" spans="1:32" x14ac:dyDescent="0.25">
      <c r="A13" t="s">
        <v>8</v>
      </c>
      <c r="B13" t="s">
        <v>9</v>
      </c>
      <c r="C13" s="1">
        <v>45940</v>
      </c>
      <c r="D13" s="2">
        <v>0.375</v>
      </c>
      <c r="E13" s="2">
        <v>0.41666666666666669</v>
      </c>
      <c r="F13">
        <v>50</v>
      </c>
      <c r="G13" s="2">
        <f t="shared" si="0"/>
        <v>4.1666666666666685E-2</v>
      </c>
      <c r="H13">
        <f t="shared" si="1"/>
        <v>1</v>
      </c>
      <c r="I13">
        <f t="shared" si="2"/>
        <v>0</v>
      </c>
      <c r="J13">
        <f t="shared" si="3"/>
        <v>1</v>
      </c>
      <c r="K13">
        <f t="shared" si="4"/>
        <v>50</v>
      </c>
      <c r="M13" s="14">
        <v>45952</v>
      </c>
      <c r="N13" s="11">
        <v>122.5</v>
      </c>
      <c r="Q13" s="1">
        <v>45942</v>
      </c>
      <c r="R13">
        <f t="shared" si="5"/>
        <v>0</v>
      </c>
      <c r="S13">
        <f t="shared" si="6"/>
        <v>7</v>
      </c>
      <c r="T13">
        <f t="shared" si="7"/>
        <v>0</v>
      </c>
      <c r="U13">
        <f t="shared" si="8"/>
        <v>10</v>
      </c>
      <c r="V13">
        <f t="shared" si="9"/>
        <v>0</v>
      </c>
      <c r="W13">
        <f t="shared" si="10"/>
        <v>12</v>
      </c>
      <c r="X13">
        <f t="shared" si="11"/>
        <v>0</v>
      </c>
      <c r="Y13">
        <f t="shared" si="14"/>
        <v>656.08</v>
      </c>
      <c r="Z13">
        <f t="shared" si="15"/>
        <v>0</v>
      </c>
      <c r="AA13">
        <f t="shared" si="12"/>
        <v>0</v>
      </c>
      <c r="AB13">
        <f t="shared" si="13"/>
        <v>0</v>
      </c>
      <c r="AE13" s="7">
        <v>45942</v>
      </c>
      <c r="AF13" s="6">
        <v>656.08</v>
      </c>
    </row>
    <row r="14" spans="1:32" x14ac:dyDescent="0.25">
      <c r="A14" t="s">
        <v>6</v>
      </c>
      <c r="B14" t="s">
        <v>7</v>
      </c>
      <c r="C14" s="1">
        <v>45940</v>
      </c>
      <c r="D14" s="2">
        <v>0.4375</v>
      </c>
      <c r="E14" s="2">
        <v>0.5</v>
      </c>
      <c r="F14">
        <v>60</v>
      </c>
      <c r="G14" s="2">
        <f t="shared" si="0"/>
        <v>6.25E-2</v>
      </c>
      <c r="H14">
        <f t="shared" si="1"/>
        <v>1</v>
      </c>
      <c r="I14">
        <f t="shared" si="2"/>
        <v>30</v>
      </c>
      <c r="J14">
        <f t="shared" si="3"/>
        <v>1.5</v>
      </c>
      <c r="K14">
        <f t="shared" si="4"/>
        <v>90</v>
      </c>
      <c r="M14" s="14">
        <v>45953</v>
      </c>
      <c r="N14" s="11">
        <v>40</v>
      </c>
      <c r="Q14" s="1">
        <v>45943</v>
      </c>
      <c r="R14">
        <f t="shared" si="5"/>
        <v>395</v>
      </c>
      <c r="S14">
        <f t="shared" si="6"/>
        <v>1</v>
      </c>
      <c r="T14">
        <f t="shared" si="7"/>
        <v>0</v>
      </c>
      <c r="U14">
        <f t="shared" si="8"/>
        <v>0</v>
      </c>
      <c r="V14">
        <f t="shared" si="9"/>
        <v>0</v>
      </c>
      <c r="W14">
        <f t="shared" si="10"/>
        <v>13</v>
      </c>
      <c r="X14">
        <f t="shared" si="11"/>
        <v>0</v>
      </c>
      <c r="Y14">
        <f t="shared" si="14"/>
        <v>1051.08</v>
      </c>
      <c r="Z14">
        <f t="shared" si="15"/>
        <v>0</v>
      </c>
      <c r="AA14">
        <f t="shared" si="12"/>
        <v>0</v>
      </c>
      <c r="AB14">
        <f t="shared" si="13"/>
        <v>0</v>
      </c>
      <c r="AE14" s="7">
        <v>45943</v>
      </c>
      <c r="AF14" s="6">
        <v>1051.08</v>
      </c>
    </row>
    <row r="15" spans="1:32" x14ac:dyDescent="0.25">
      <c r="A15" t="s">
        <v>14</v>
      </c>
      <c r="B15" t="s">
        <v>7</v>
      </c>
      <c r="C15" s="1">
        <v>45940</v>
      </c>
      <c r="D15" s="2">
        <v>0.53125</v>
      </c>
      <c r="E15" s="2">
        <v>0.57291666666666663</v>
      </c>
      <c r="F15">
        <v>60</v>
      </c>
      <c r="G15" s="2">
        <f t="shared" si="0"/>
        <v>4.166666666666663E-2</v>
      </c>
      <c r="H15">
        <f t="shared" si="1"/>
        <v>1</v>
      </c>
      <c r="I15">
        <f t="shared" si="2"/>
        <v>0</v>
      </c>
      <c r="J15">
        <f t="shared" si="3"/>
        <v>1</v>
      </c>
      <c r="K15">
        <f t="shared" si="4"/>
        <v>60</v>
      </c>
      <c r="M15" s="14">
        <v>45954</v>
      </c>
      <c r="N15" s="11">
        <v>100</v>
      </c>
      <c r="Q15" s="1">
        <v>45944</v>
      </c>
      <c r="R15">
        <f t="shared" si="5"/>
        <v>277.5</v>
      </c>
      <c r="S15">
        <f t="shared" si="6"/>
        <v>2</v>
      </c>
      <c r="T15">
        <f t="shared" si="7"/>
        <v>0</v>
      </c>
      <c r="U15">
        <f t="shared" si="8"/>
        <v>0</v>
      </c>
      <c r="V15">
        <f t="shared" si="9"/>
        <v>250</v>
      </c>
      <c r="W15">
        <f t="shared" si="10"/>
        <v>14</v>
      </c>
      <c r="X15">
        <f t="shared" si="11"/>
        <v>0</v>
      </c>
      <c r="Y15">
        <f t="shared" si="14"/>
        <v>1078.58</v>
      </c>
      <c r="Z15">
        <f t="shared" si="15"/>
        <v>0</v>
      </c>
      <c r="AA15">
        <f t="shared" si="12"/>
        <v>0</v>
      </c>
      <c r="AB15">
        <f t="shared" si="13"/>
        <v>0</v>
      </c>
      <c r="AE15" s="7">
        <v>45944</v>
      </c>
      <c r="AF15" s="6">
        <v>1078.58</v>
      </c>
    </row>
    <row r="16" spans="1:32" x14ac:dyDescent="0.25">
      <c r="A16" t="s">
        <v>6</v>
      </c>
      <c r="B16" t="s">
        <v>7</v>
      </c>
      <c r="C16" s="1">
        <v>45940</v>
      </c>
      <c r="D16" s="2">
        <v>0.59375</v>
      </c>
      <c r="E16" s="2">
        <v>0.65625</v>
      </c>
      <c r="F16">
        <v>60</v>
      </c>
      <c r="G16" s="2">
        <f t="shared" si="0"/>
        <v>6.25E-2</v>
      </c>
      <c r="H16">
        <f t="shared" si="1"/>
        <v>1</v>
      </c>
      <c r="I16">
        <f t="shared" si="2"/>
        <v>30</v>
      </c>
      <c r="J16">
        <f t="shared" si="3"/>
        <v>1.5</v>
      </c>
      <c r="K16">
        <f t="shared" si="4"/>
        <v>90</v>
      </c>
      <c r="M16" s="14">
        <v>45961</v>
      </c>
      <c r="N16" s="11">
        <v>370</v>
      </c>
      <c r="Q16" s="1">
        <v>45945</v>
      </c>
      <c r="R16">
        <f t="shared" si="5"/>
        <v>242.5</v>
      </c>
      <c r="S16">
        <f t="shared" si="6"/>
        <v>3</v>
      </c>
      <c r="T16">
        <f t="shared" si="7"/>
        <v>0</v>
      </c>
      <c r="U16">
        <f t="shared" si="8"/>
        <v>0</v>
      </c>
      <c r="V16">
        <f t="shared" si="9"/>
        <v>0</v>
      </c>
      <c r="W16">
        <f t="shared" si="10"/>
        <v>15</v>
      </c>
      <c r="X16">
        <f t="shared" si="11"/>
        <v>600</v>
      </c>
      <c r="Y16">
        <f t="shared" si="14"/>
        <v>721.07999999999993</v>
      </c>
      <c r="Z16">
        <f t="shared" si="15"/>
        <v>0</v>
      </c>
      <c r="AA16">
        <f t="shared" si="12"/>
        <v>0</v>
      </c>
      <c r="AB16">
        <f t="shared" si="13"/>
        <v>0</v>
      </c>
      <c r="AE16" s="7">
        <v>45945</v>
      </c>
      <c r="AF16" s="6">
        <v>721.07999999999993</v>
      </c>
    </row>
    <row r="17" spans="1:32" x14ac:dyDescent="0.25">
      <c r="A17" t="s">
        <v>10</v>
      </c>
      <c r="B17" t="s">
        <v>7</v>
      </c>
      <c r="C17" s="1">
        <v>45943</v>
      </c>
      <c r="D17" s="2">
        <v>0.39583333333333331</v>
      </c>
      <c r="E17" s="2">
        <v>0.45833333333333331</v>
      </c>
      <c r="F17">
        <v>60</v>
      </c>
      <c r="G17" s="2">
        <f t="shared" si="0"/>
        <v>6.25E-2</v>
      </c>
      <c r="H17">
        <f t="shared" si="1"/>
        <v>1</v>
      </c>
      <c r="I17">
        <f t="shared" si="2"/>
        <v>30</v>
      </c>
      <c r="J17">
        <f t="shared" si="3"/>
        <v>1.5</v>
      </c>
      <c r="K17">
        <f t="shared" si="4"/>
        <v>90</v>
      </c>
      <c r="M17" s="14">
        <v>45964</v>
      </c>
      <c r="N17" s="11">
        <v>90</v>
      </c>
      <c r="Q17" s="1">
        <v>45946</v>
      </c>
      <c r="R17">
        <f t="shared" si="5"/>
        <v>0</v>
      </c>
      <c r="S17">
        <f t="shared" si="6"/>
        <v>4</v>
      </c>
      <c r="T17">
        <f t="shared" si="7"/>
        <v>0</v>
      </c>
      <c r="U17">
        <f t="shared" si="8"/>
        <v>0</v>
      </c>
      <c r="V17">
        <f t="shared" si="9"/>
        <v>0</v>
      </c>
      <c r="W17">
        <f t="shared" si="10"/>
        <v>16</v>
      </c>
      <c r="X17">
        <f t="shared" si="11"/>
        <v>0</v>
      </c>
      <c r="Y17">
        <f t="shared" si="14"/>
        <v>721.07999999999993</v>
      </c>
      <c r="Z17">
        <f t="shared" si="15"/>
        <v>0</v>
      </c>
      <c r="AA17">
        <f t="shared" si="12"/>
        <v>0</v>
      </c>
      <c r="AB17">
        <f t="shared" si="13"/>
        <v>400</v>
      </c>
      <c r="AE17" s="7">
        <v>45946</v>
      </c>
      <c r="AF17" s="6">
        <v>721.07999999999993</v>
      </c>
    </row>
    <row r="18" spans="1:32" x14ac:dyDescent="0.25">
      <c r="A18" t="s">
        <v>11</v>
      </c>
      <c r="B18" t="s">
        <v>12</v>
      </c>
      <c r="C18" s="1">
        <v>45943</v>
      </c>
      <c r="D18" s="2">
        <v>0.46875</v>
      </c>
      <c r="E18" s="2">
        <v>0.52083333333333337</v>
      </c>
      <c r="F18">
        <v>40</v>
      </c>
      <c r="G18" s="2">
        <f t="shared" si="0"/>
        <v>5.208333333333337E-2</v>
      </c>
      <c r="H18">
        <f t="shared" si="1"/>
        <v>1</v>
      </c>
      <c r="I18">
        <f t="shared" si="2"/>
        <v>15</v>
      </c>
      <c r="J18">
        <f t="shared" si="3"/>
        <v>1.25</v>
      </c>
      <c r="K18">
        <f t="shared" si="4"/>
        <v>50</v>
      </c>
      <c r="M18" s="14">
        <v>45966</v>
      </c>
      <c r="N18" s="11">
        <v>240</v>
      </c>
      <c r="Q18" s="1">
        <v>45947</v>
      </c>
      <c r="R18">
        <f t="shared" si="5"/>
        <v>0</v>
      </c>
      <c r="S18">
        <f t="shared" si="6"/>
        <v>5</v>
      </c>
      <c r="T18">
        <f t="shared" si="7"/>
        <v>0</v>
      </c>
      <c r="U18">
        <f t="shared" si="8"/>
        <v>0</v>
      </c>
      <c r="V18">
        <f t="shared" si="9"/>
        <v>0</v>
      </c>
      <c r="W18">
        <f t="shared" si="10"/>
        <v>17</v>
      </c>
      <c r="X18">
        <f t="shared" si="11"/>
        <v>0</v>
      </c>
      <c r="Y18">
        <f t="shared" si="14"/>
        <v>321.07999999999993</v>
      </c>
      <c r="Z18">
        <f t="shared" si="15"/>
        <v>0</v>
      </c>
      <c r="AA18">
        <f t="shared" si="12"/>
        <v>0</v>
      </c>
      <c r="AB18">
        <f t="shared" si="13"/>
        <v>0</v>
      </c>
      <c r="AE18" s="7">
        <v>45947</v>
      </c>
      <c r="AF18" s="6">
        <v>321.07999999999993</v>
      </c>
    </row>
    <row r="19" spans="1:32" x14ac:dyDescent="0.25">
      <c r="A19" t="s">
        <v>8</v>
      </c>
      <c r="B19" t="s">
        <v>9</v>
      </c>
      <c r="C19" s="1">
        <v>45943</v>
      </c>
      <c r="D19" s="2">
        <v>0.53125</v>
      </c>
      <c r="E19" s="2">
        <v>0.61458333333333337</v>
      </c>
      <c r="F19">
        <v>50</v>
      </c>
      <c r="G19" s="2">
        <f t="shared" si="0"/>
        <v>8.333333333333337E-2</v>
      </c>
      <c r="H19">
        <f t="shared" si="1"/>
        <v>2</v>
      </c>
      <c r="I19">
        <f t="shared" si="2"/>
        <v>0</v>
      </c>
      <c r="J19">
        <f t="shared" si="3"/>
        <v>2</v>
      </c>
      <c r="K19">
        <f t="shared" si="4"/>
        <v>100</v>
      </c>
      <c r="M19" s="14">
        <v>45967</v>
      </c>
      <c r="N19" s="11">
        <v>387.5</v>
      </c>
      <c r="Q19" s="1">
        <v>45948</v>
      </c>
      <c r="R19">
        <f t="shared" si="5"/>
        <v>0</v>
      </c>
      <c r="S19">
        <f t="shared" si="6"/>
        <v>6</v>
      </c>
      <c r="T19">
        <f t="shared" si="7"/>
        <v>10</v>
      </c>
      <c r="U19">
        <f t="shared" si="8"/>
        <v>0</v>
      </c>
      <c r="V19">
        <f t="shared" si="9"/>
        <v>0</v>
      </c>
      <c r="W19">
        <f t="shared" si="10"/>
        <v>18</v>
      </c>
      <c r="X19">
        <f t="shared" si="11"/>
        <v>0</v>
      </c>
      <c r="Y19">
        <f t="shared" si="14"/>
        <v>311.07999999999993</v>
      </c>
      <c r="Z19">
        <f t="shared" si="15"/>
        <v>0</v>
      </c>
      <c r="AA19">
        <f t="shared" si="12"/>
        <v>0</v>
      </c>
      <c r="AB19">
        <f t="shared" si="13"/>
        <v>0</v>
      </c>
      <c r="AE19" s="7">
        <v>45948</v>
      </c>
      <c r="AF19" s="6">
        <v>311.07999999999993</v>
      </c>
    </row>
    <row r="20" spans="1:32" x14ac:dyDescent="0.25">
      <c r="A20" t="s">
        <v>11</v>
      </c>
      <c r="B20" t="s">
        <v>12</v>
      </c>
      <c r="C20" s="1">
        <v>45943</v>
      </c>
      <c r="D20" s="2">
        <v>0.625</v>
      </c>
      <c r="E20" s="2">
        <v>0.70833333333333337</v>
      </c>
      <c r="F20">
        <v>40</v>
      </c>
      <c r="G20" s="2">
        <f t="shared" si="0"/>
        <v>8.333333333333337E-2</v>
      </c>
      <c r="H20">
        <f t="shared" si="1"/>
        <v>2</v>
      </c>
      <c r="I20">
        <f t="shared" si="2"/>
        <v>0</v>
      </c>
      <c r="J20">
        <f t="shared" si="3"/>
        <v>2</v>
      </c>
      <c r="K20">
        <f t="shared" si="4"/>
        <v>80</v>
      </c>
      <c r="M20" s="14">
        <v>45968</v>
      </c>
      <c r="N20" s="11">
        <v>150</v>
      </c>
      <c r="Q20" s="1">
        <v>45949</v>
      </c>
      <c r="R20">
        <f t="shared" si="5"/>
        <v>0</v>
      </c>
      <c r="S20">
        <f t="shared" si="6"/>
        <v>7</v>
      </c>
      <c r="T20">
        <f t="shared" si="7"/>
        <v>0</v>
      </c>
      <c r="U20">
        <f t="shared" si="8"/>
        <v>10</v>
      </c>
      <c r="V20">
        <f t="shared" si="9"/>
        <v>0</v>
      </c>
      <c r="W20">
        <f t="shared" si="10"/>
        <v>19</v>
      </c>
      <c r="X20">
        <f t="shared" si="11"/>
        <v>0</v>
      </c>
      <c r="Y20">
        <f t="shared" si="14"/>
        <v>301.07999999999993</v>
      </c>
      <c r="Z20">
        <f t="shared" si="15"/>
        <v>0</v>
      </c>
      <c r="AA20">
        <f t="shared" si="12"/>
        <v>0</v>
      </c>
      <c r="AB20">
        <f t="shared" si="13"/>
        <v>0</v>
      </c>
      <c r="AE20" s="7">
        <v>45949</v>
      </c>
      <c r="AF20" s="6">
        <v>301.07999999999993</v>
      </c>
    </row>
    <row r="21" spans="1:32" x14ac:dyDescent="0.25">
      <c r="A21" t="s">
        <v>16</v>
      </c>
      <c r="B21" t="s">
        <v>7</v>
      </c>
      <c r="C21" s="1">
        <v>45943</v>
      </c>
      <c r="D21" s="2">
        <v>0.70833333333333337</v>
      </c>
      <c r="E21" s="2">
        <v>0.76041666666666663</v>
      </c>
      <c r="F21">
        <v>60</v>
      </c>
      <c r="G21" s="2">
        <f t="shared" si="0"/>
        <v>5.2083333333333259E-2</v>
      </c>
      <c r="H21">
        <f t="shared" si="1"/>
        <v>1</v>
      </c>
      <c r="I21">
        <f t="shared" si="2"/>
        <v>15</v>
      </c>
      <c r="J21">
        <f t="shared" si="3"/>
        <v>1.25</v>
      </c>
      <c r="K21">
        <f t="shared" si="4"/>
        <v>75</v>
      </c>
      <c r="M21" s="14">
        <v>45971</v>
      </c>
      <c r="N21" s="11">
        <v>100</v>
      </c>
      <c r="Q21" s="1">
        <v>45950</v>
      </c>
      <c r="R21">
        <f t="shared" si="5"/>
        <v>295</v>
      </c>
      <c r="S21">
        <f t="shared" si="6"/>
        <v>1</v>
      </c>
      <c r="T21">
        <f t="shared" si="7"/>
        <v>0</v>
      </c>
      <c r="U21">
        <f t="shared" si="8"/>
        <v>0</v>
      </c>
      <c r="V21">
        <f t="shared" si="9"/>
        <v>0</v>
      </c>
      <c r="W21">
        <f t="shared" si="10"/>
        <v>20</v>
      </c>
      <c r="X21">
        <f t="shared" si="11"/>
        <v>0</v>
      </c>
      <c r="Y21">
        <f t="shared" si="14"/>
        <v>596.07999999999993</v>
      </c>
      <c r="Z21">
        <f t="shared" si="15"/>
        <v>0</v>
      </c>
      <c r="AA21">
        <f t="shared" si="12"/>
        <v>0</v>
      </c>
      <c r="AB21">
        <f t="shared" si="13"/>
        <v>0</v>
      </c>
      <c r="AE21" s="7">
        <v>45950</v>
      </c>
      <c r="AF21" s="6">
        <v>596.07999999999993</v>
      </c>
    </row>
    <row r="22" spans="1:32" x14ac:dyDescent="0.25">
      <c r="A22" t="s">
        <v>17</v>
      </c>
      <c r="B22" t="s">
        <v>9</v>
      </c>
      <c r="C22" s="1">
        <v>45944</v>
      </c>
      <c r="D22" s="2">
        <v>0.375</v>
      </c>
      <c r="E22" s="2">
        <v>0.42708333333333331</v>
      </c>
      <c r="F22">
        <v>50</v>
      </c>
      <c r="G22" s="2">
        <f t="shared" si="0"/>
        <v>5.2083333333333315E-2</v>
      </c>
      <c r="H22">
        <f t="shared" si="1"/>
        <v>1</v>
      </c>
      <c r="I22">
        <f t="shared" si="2"/>
        <v>15</v>
      </c>
      <c r="J22">
        <f t="shared" si="3"/>
        <v>1.25</v>
      </c>
      <c r="K22">
        <f t="shared" si="4"/>
        <v>62.5</v>
      </c>
      <c r="M22" s="14">
        <v>45972</v>
      </c>
      <c r="N22" s="11">
        <v>175</v>
      </c>
      <c r="Q22" s="1">
        <v>45951</v>
      </c>
      <c r="R22">
        <f t="shared" si="5"/>
        <v>205</v>
      </c>
      <c r="S22">
        <f t="shared" si="6"/>
        <v>2</v>
      </c>
      <c r="T22">
        <f t="shared" si="7"/>
        <v>0</v>
      </c>
      <c r="U22">
        <f t="shared" si="8"/>
        <v>0</v>
      </c>
      <c r="V22">
        <f t="shared" si="9"/>
        <v>250</v>
      </c>
      <c r="W22">
        <f t="shared" si="10"/>
        <v>21</v>
      </c>
      <c r="X22">
        <f t="shared" si="11"/>
        <v>0</v>
      </c>
      <c r="Y22">
        <f t="shared" si="14"/>
        <v>551.07999999999993</v>
      </c>
      <c r="Z22">
        <f t="shared" si="15"/>
        <v>0</v>
      </c>
      <c r="AA22">
        <f t="shared" si="12"/>
        <v>0</v>
      </c>
      <c r="AB22">
        <f t="shared" si="13"/>
        <v>0</v>
      </c>
      <c r="AE22" s="7">
        <v>45951</v>
      </c>
      <c r="AF22" s="6">
        <v>551.07999999999993</v>
      </c>
    </row>
    <row r="23" spans="1:32" x14ac:dyDescent="0.25">
      <c r="A23" t="s">
        <v>18</v>
      </c>
      <c r="B23" t="s">
        <v>12</v>
      </c>
      <c r="C23" s="1">
        <v>45944</v>
      </c>
      <c r="D23" s="2">
        <v>0.4375</v>
      </c>
      <c r="E23" s="2">
        <v>0.47916666666666669</v>
      </c>
      <c r="F23">
        <v>40</v>
      </c>
      <c r="G23" s="2">
        <f t="shared" si="0"/>
        <v>4.1666666666666685E-2</v>
      </c>
      <c r="H23">
        <f t="shared" si="1"/>
        <v>1</v>
      </c>
      <c r="I23">
        <f t="shared" si="2"/>
        <v>0</v>
      </c>
      <c r="J23">
        <f t="shared" si="3"/>
        <v>1</v>
      </c>
      <c r="K23">
        <f t="shared" si="4"/>
        <v>40</v>
      </c>
      <c r="M23" s="14">
        <v>45973</v>
      </c>
      <c r="N23" s="11">
        <v>355</v>
      </c>
      <c r="Q23" s="1">
        <v>45952</v>
      </c>
      <c r="R23">
        <f t="shared" si="5"/>
        <v>122.5</v>
      </c>
      <c r="S23">
        <f t="shared" si="6"/>
        <v>3</v>
      </c>
      <c r="T23">
        <f t="shared" si="7"/>
        <v>0</v>
      </c>
      <c r="U23">
        <f t="shared" si="8"/>
        <v>0</v>
      </c>
      <c r="V23">
        <f t="shared" si="9"/>
        <v>0</v>
      </c>
      <c r="W23">
        <f t="shared" si="10"/>
        <v>22</v>
      </c>
      <c r="X23">
        <f t="shared" si="11"/>
        <v>0</v>
      </c>
      <c r="Y23">
        <f t="shared" si="14"/>
        <v>673.57999999999993</v>
      </c>
      <c r="Z23">
        <f t="shared" si="15"/>
        <v>0</v>
      </c>
      <c r="AA23">
        <f t="shared" si="12"/>
        <v>0</v>
      </c>
      <c r="AB23">
        <f t="shared" si="13"/>
        <v>0</v>
      </c>
      <c r="AE23" s="7">
        <v>45952</v>
      </c>
      <c r="AF23" s="6">
        <v>673.57999999999993</v>
      </c>
    </row>
    <row r="24" spans="1:32" x14ac:dyDescent="0.25">
      <c r="A24" t="s">
        <v>18</v>
      </c>
      <c r="B24" t="s">
        <v>12</v>
      </c>
      <c r="C24" s="1">
        <v>45944</v>
      </c>
      <c r="D24" s="2">
        <v>0.47916666666666669</v>
      </c>
      <c r="E24" s="2">
        <v>0.53125</v>
      </c>
      <c r="F24">
        <v>40</v>
      </c>
      <c r="G24" s="2">
        <f t="shared" si="0"/>
        <v>5.2083333333333315E-2</v>
      </c>
      <c r="H24">
        <f t="shared" si="1"/>
        <v>1</v>
      </c>
      <c r="I24">
        <f t="shared" si="2"/>
        <v>15</v>
      </c>
      <c r="J24">
        <f t="shared" si="3"/>
        <v>1.25</v>
      </c>
      <c r="K24">
        <f t="shared" si="4"/>
        <v>50</v>
      </c>
      <c r="M24" s="14">
        <v>45974</v>
      </c>
      <c r="N24" s="11">
        <v>307.5</v>
      </c>
      <c r="Q24" s="1">
        <v>45953</v>
      </c>
      <c r="R24">
        <f t="shared" si="5"/>
        <v>40</v>
      </c>
      <c r="S24">
        <f t="shared" si="6"/>
        <v>4</v>
      </c>
      <c r="T24">
        <f t="shared" si="7"/>
        <v>0</v>
      </c>
      <c r="U24">
        <f t="shared" si="8"/>
        <v>0</v>
      </c>
      <c r="V24">
        <f t="shared" si="9"/>
        <v>0</v>
      </c>
      <c r="W24">
        <f t="shared" si="10"/>
        <v>23</v>
      </c>
      <c r="X24">
        <f t="shared" si="11"/>
        <v>0</v>
      </c>
      <c r="Y24">
        <f t="shared" si="14"/>
        <v>713.57999999999993</v>
      </c>
      <c r="Z24">
        <f t="shared" si="15"/>
        <v>0</v>
      </c>
      <c r="AA24">
        <f t="shared" si="12"/>
        <v>0</v>
      </c>
      <c r="AB24">
        <f t="shared" si="13"/>
        <v>400</v>
      </c>
      <c r="AE24" s="7">
        <v>45953</v>
      </c>
      <c r="AF24" s="6">
        <v>713.57999999999993</v>
      </c>
    </row>
    <row r="25" spans="1:32" x14ac:dyDescent="0.25">
      <c r="A25" t="s">
        <v>8</v>
      </c>
      <c r="B25" t="s">
        <v>9</v>
      </c>
      <c r="C25" s="1">
        <v>45944</v>
      </c>
      <c r="D25" s="2">
        <v>0.53125</v>
      </c>
      <c r="E25" s="2">
        <v>0.59375</v>
      </c>
      <c r="F25">
        <v>50</v>
      </c>
      <c r="G25" s="2">
        <f t="shared" si="0"/>
        <v>6.25E-2</v>
      </c>
      <c r="H25">
        <f t="shared" si="1"/>
        <v>1</v>
      </c>
      <c r="I25">
        <f t="shared" si="2"/>
        <v>30</v>
      </c>
      <c r="J25">
        <f t="shared" si="3"/>
        <v>1.5</v>
      </c>
      <c r="K25">
        <f t="shared" si="4"/>
        <v>75</v>
      </c>
      <c r="M25" s="14">
        <v>45975</v>
      </c>
      <c r="N25" s="11">
        <v>192.5</v>
      </c>
      <c r="Q25" s="1">
        <v>45954</v>
      </c>
      <c r="R25">
        <f t="shared" si="5"/>
        <v>100</v>
      </c>
      <c r="S25">
        <f t="shared" si="6"/>
        <v>5</v>
      </c>
      <c r="T25">
        <f t="shared" si="7"/>
        <v>0</v>
      </c>
      <c r="U25">
        <f t="shared" si="8"/>
        <v>0</v>
      </c>
      <c r="V25">
        <f t="shared" si="9"/>
        <v>0</v>
      </c>
      <c r="W25">
        <f t="shared" si="10"/>
        <v>24</v>
      </c>
      <c r="X25">
        <f t="shared" si="11"/>
        <v>0</v>
      </c>
      <c r="Y25">
        <f t="shared" si="14"/>
        <v>413.57999999999993</v>
      </c>
      <c r="Z25">
        <f t="shared" si="15"/>
        <v>0</v>
      </c>
      <c r="AA25">
        <f t="shared" si="12"/>
        <v>0</v>
      </c>
      <c r="AB25">
        <f t="shared" si="13"/>
        <v>0</v>
      </c>
      <c r="AE25" s="7">
        <v>45954</v>
      </c>
      <c r="AF25" s="6">
        <v>413.57999999999993</v>
      </c>
    </row>
    <row r="26" spans="1:32" x14ac:dyDescent="0.25">
      <c r="A26" t="s">
        <v>19</v>
      </c>
      <c r="B26" t="s">
        <v>9</v>
      </c>
      <c r="C26" s="1">
        <v>45944</v>
      </c>
      <c r="D26" s="2">
        <v>0.60416666666666663</v>
      </c>
      <c r="E26" s="2">
        <v>0.64583333333333337</v>
      </c>
      <c r="F26">
        <v>50</v>
      </c>
      <c r="G26" s="2">
        <f t="shared" si="0"/>
        <v>4.1666666666666741E-2</v>
      </c>
      <c r="H26">
        <f t="shared" si="1"/>
        <v>1</v>
      </c>
      <c r="I26">
        <f t="shared" si="2"/>
        <v>0</v>
      </c>
      <c r="J26">
        <f t="shared" si="3"/>
        <v>1</v>
      </c>
      <c r="K26">
        <f t="shared" si="4"/>
        <v>50</v>
      </c>
      <c r="M26" s="14">
        <v>45978</v>
      </c>
      <c r="N26" s="11">
        <v>375</v>
      </c>
      <c r="Q26" s="1">
        <v>45955</v>
      </c>
      <c r="R26">
        <f t="shared" si="5"/>
        <v>0</v>
      </c>
      <c r="S26">
        <f t="shared" si="6"/>
        <v>6</v>
      </c>
      <c r="T26">
        <f t="shared" si="7"/>
        <v>10</v>
      </c>
      <c r="U26">
        <f t="shared" si="8"/>
        <v>0</v>
      </c>
      <c r="V26">
        <f t="shared" si="9"/>
        <v>0</v>
      </c>
      <c r="W26">
        <f t="shared" si="10"/>
        <v>25</v>
      </c>
      <c r="X26">
        <f t="shared" si="11"/>
        <v>0</v>
      </c>
      <c r="Y26">
        <f t="shared" si="14"/>
        <v>403.57999999999993</v>
      </c>
      <c r="Z26">
        <f t="shared" si="15"/>
        <v>0</v>
      </c>
      <c r="AA26">
        <f t="shared" si="12"/>
        <v>0</v>
      </c>
      <c r="AB26">
        <f t="shared" si="13"/>
        <v>0</v>
      </c>
      <c r="AE26" s="7">
        <v>45955</v>
      </c>
      <c r="AF26" s="6">
        <v>403.57999999999993</v>
      </c>
    </row>
    <row r="27" spans="1:32" x14ac:dyDescent="0.25">
      <c r="A27" t="s">
        <v>17</v>
      </c>
      <c r="B27" t="s">
        <v>9</v>
      </c>
      <c r="C27" s="1">
        <v>45945</v>
      </c>
      <c r="D27" s="2">
        <v>0.375</v>
      </c>
      <c r="E27" s="2">
        <v>0.42708333333333331</v>
      </c>
      <c r="F27">
        <v>50</v>
      </c>
      <c r="G27" s="2">
        <f t="shared" si="0"/>
        <v>5.2083333333333315E-2</v>
      </c>
      <c r="H27">
        <f t="shared" si="1"/>
        <v>1</v>
      </c>
      <c r="I27">
        <f t="shared" si="2"/>
        <v>15</v>
      </c>
      <c r="J27">
        <f t="shared" si="3"/>
        <v>1.25</v>
      </c>
      <c r="K27">
        <f t="shared" si="4"/>
        <v>62.5</v>
      </c>
      <c r="M27" s="14">
        <v>45979</v>
      </c>
      <c r="N27" s="11">
        <v>110</v>
      </c>
      <c r="Q27" s="1">
        <v>45956</v>
      </c>
      <c r="R27">
        <f t="shared" si="5"/>
        <v>0</v>
      </c>
      <c r="S27">
        <f t="shared" si="6"/>
        <v>7</v>
      </c>
      <c r="T27">
        <f t="shared" si="7"/>
        <v>0</v>
      </c>
      <c r="U27">
        <f t="shared" si="8"/>
        <v>10</v>
      </c>
      <c r="V27">
        <f t="shared" si="9"/>
        <v>0</v>
      </c>
      <c r="W27">
        <f t="shared" si="10"/>
        <v>26</v>
      </c>
      <c r="X27">
        <f t="shared" si="11"/>
        <v>0</v>
      </c>
      <c r="Y27">
        <f t="shared" si="14"/>
        <v>393.57999999999993</v>
      </c>
      <c r="Z27">
        <f t="shared" si="15"/>
        <v>0</v>
      </c>
      <c r="AA27">
        <f t="shared" si="12"/>
        <v>0</v>
      </c>
      <c r="AB27">
        <f t="shared" si="13"/>
        <v>0</v>
      </c>
      <c r="AE27" s="7">
        <v>45956</v>
      </c>
      <c r="AF27" s="6">
        <v>393.57999999999993</v>
      </c>
    </row>
    <row r="28" spans="1:32" x14ac:dyDescent="0.25">
      <c r="A28" t="s">
        <v>14</v>
      </c>
      <c r="B28" t="s">
        <v>7</v>
      </c>
      <c r="C28" s="1">
        <v>45945</v>
      </c>
      <c r="D28" s="2">
        <v>0.42708333333333331</v>
      </c>
      <c r="E28" s="2">
        <v>0.47916666666666669</v>
      </c>
      <c r="F28">
        <v>60</v>
      </c>
      <c r="G28" s="2">
        <f t="shared" si="0"/>
        <v>5.208333333333337E-2</v>
      </c>
      <c r="H28">
        <f t="shared" si="1"/>
        <v>1</v>
      </c>
      <c r="I28">
        <f t="shared" si="2"/>
        <v>15</v>
      </c>
      <c r="J28">
        <f t="shared" si="3"/>
        <v>1.25</v>
      </c>
      <c r="K28">
        <f t="shared" si="4"/>
        <v>75</v>
      </c>
      <c r="M28" s="14">
        <v>45980</v>
      </c>
      <c r="N28" s="11">
        <v>292.5</v>
      </c>
      <c r="Q28" s="1">
        <v>45957</v>
      </c>
      <c r="R28">
        <f t="shared" si="5"/>
        <v>0</v>
      </c>
      <c r="S28">
        <f t="shared" si="6"/>
        <v>1</v>
      </c>
      <c r="T28">
        <f t="shared" si="7"/>
        <v>0</v>
      </c>
      <c r="U28">
        <f t="shared" si="8"/>
        <v>0</v>
      </c>
      <c r="V28">
        <f t="shared" si="9"/>
        <v>0</v>
      </c>
      <c r="W28">
        <f t="shared" si="10"/>
        <v>27</v>
      </c>
      <c r="X28">
        <f t="shared" si="11"/>
        <v>0</v>
      </c>
      <c r="Y28">
        <f t="shared" si="14"/>
        <v>393.57999999999993</v>
      </c>
      <c r="Z28">
        <f t="shared" si="15"/>
        <v>0</v>
      </c>
      <c r="AA28">
        <f t="shared" si="12"/>
        <v>0</v>
      </c>
      <c r="AB28">
        <f t="shared" si="13"/>
        <v>0</v>
      </c>
      <c r="AE28" s="7">
        <v>45957</v>
      </c>
      <c r="AF28" s="6">
        <v>393.57999999999993</v>
      </c>
    </row>
    <row r="29" spans="1:32" x14ac:dyDescent="0.25">
      <c r="A29" t="s">
        <v>15</v>
      </c>
      <c r="B29" t="s">
        <v>7</v>
      </c>
      <c r="C29" s="1">
        <v>45945</v>
      </c>
      <c r="D29" s="2">
        <v>0.51041666666666663</v>
      </c>
      <c r="E29" s="2">
        <v>0.58333333333333337</v>
      </c>
      <c r="F29">
        <v>60</v>
      </c>
      <c r="G29" s="2">
        <f t="shared" si="0"/>
        <v>7.2916666666666741E-2</v>
      </c>
      <c r="H29">
        <f t="shared" si="1"/>
        <v>1</v>
      </c>
      <c r="I29">
        <f t="shared" si="2"/>
        <v>45</v>
      </c>
      <c r="J29">
        <f t="shared" si="3"/>
        <v>1.75</v>
      </c>
      <c r="K29">
        <f t="shared" si="4"/>
        <v>105</v>
      </c>
      <c r="M29" s="14">
        <v>45981</v>
      </c>
      <c r="N29" s="11">
        <v>270</v>
      </c>
      <c r="Q29" s="1">
        <v>45958</v>
      </c>
      <c r="R29">
        <f t="shared" si="5"/>
        <v>0</v>
      </c>
      <c r="S29">
        <f t="shared" si="6"/>
        <v>2</v>
      </c>
      <c r="T29">
        <f t="shared" si="7"/>
        <v>0</v>
      </c>
      <c r="U29">
        <f t="shared" si="8"/>
        <v>0</v>
      </c>
      <c r="V29">
        <f t="shared" si="9"/>
        <v>250</v>
      </c>
      <c r="W29">
        <f t="shared" si="10"/>
        <v>28</v>
      </c>
      <c r="X29">
        <f t="shared" si="11"/>
        <v>0</v>
      </c>
      <c r="Y29">
        <f t="shared" si="14"/>
        <v>143.57999999999993</v>
      </c>
      <c r="Z29">
        <f t="shared" si="15"/>
        <v>0</v>
      </c>
      <c r="AA29">
        <f t="shared" si="12"/>
        <v>0</v>
      </c>
      <c r="AB29">
        <f t="shared" si="13"/>
        <v>0</v>
      </c>
      <c r="AE29" s="7">
        <v>45958</v>
      </c>
      <c r="AF29" s="6">
        <v>143.57999999999993</v>
      </c>
    </row>
    <row r="30" spans="1:32" x14ac:dyDescent="0.25">
      <c r="A30" t="s">
        <v>8</v>
      </c>
      <c r="B30" t="s">
        <v>9</v>
      </c>
      <c r="C30" s="1">
        <v>45950</v>
      </c>
      <c r="D30" s="2">
        <v>0.375</v>
      </c>
      <c r="E30" s="2">
        <v>0.4375</v>
      </c>
      <c r="F30">
        <v>50</v>
      </c>
      <c r="G30" s="2">
        <f t="shared" si="0"/>
        <v>6.25E-2</v>
      </c>
      <c r="H30">
        <f t="shared" si="1"/>
        <v>1</v>
      </c>
      <c r="I30">
        <f t="shared" si="2"/>
        <v>30</v>
      </c>
      <c r="J30">
        <f t="shared" si="3"/>
        <v>1.5</v>
      </c>
      <c r="K30">
        <f t="shared" si="4"/>
        <v>75</v>
      </c>
      <c r="M30" s="14">
        <v>45985</v>
      </c>
      <c r="N30" s="11">
        <v>330</v>
      </c>
      <c r="Q30" s="1">
        <v>45959</v>
      </c>
      <c r="R30">
        <f t="shared" si="5"/>
        <v>0</v>
      </c>
      <c r="S30">
        <f t="shared" si="6"/>
        <v>3</v>
      </c>
      <c r="T30">
        <f t="shared" si="7"/>
        <v>0</v>
      </c>
      <c r="U30">
        <f t="shared" si="8"/>
        <v>0</v>
      </c>
      <c r="V30">
        <f t="shared" si="9"/>
        <v>0</v>
      </c>
      <c r="W30">
        <f t="shared" si="10"/>
        <v>29</v>
      </c>
      <c r="X30">
        <f t="shared" si="11"/>
        <v>0</v>
      </c>
      <c r="Y30">
        <f t="shared" si="14"/>
        <v>143.57999999999993</v>
      </c>
      <c r="Z30">
        <f t="shared" si="15"/>
        <v>0</v>
      </c>
      <c r="AA30">
        <f t="shared" si="12"/>
        <v>0</v>
      </c>
      <c r="AB30">
        <f t="shared" si="13"/>
        <v>0</v>
      </c>
      <c r="AE30" s="7">
        <v>45959</v>
      </c>
      <c r="AF30" s="6">
        <v>143.57999999999993</v>
      </c>
    </row>
    <row r="31" spans="1:32" x14ac:dyDescent="0.25">
      <c r="A31" t="s">
        <v>19</v>
      </c>
      <c r="B31" t="s">
        <v>9</v>
      </c>
      <c r="C31" s="1">
        <v>45950</v>
      </c>
      <c r="D31" s="2">
        <v>0.45833333333333331</v>
      </c>
      <c r="E31" s="2">
        <v>0.54166666666666663</v>
      </c>
      <c r="F31">
        <v>50</v>
      </c>
      <c r="G31" s="2">
        <f t="shared" si="0"/>
        <v>8.3333333333333315E-2</v>
      </c>
      <c r="H31">
        <f t="shared" si="1"/>
        <v>2</v>
      </c>
      <c r="I31">
        <f t="shared" si="2"/>
        <v>0</v>
      </c>
      <c r="J31">
        <f t="shared" si="3"/>
        <v>2</v>
      </c>
      <c r="K31">
        <f t="shared" si="4"/>
        <v>100</v>
      </c>
      <c r="M31" s="14">
        <v>45986</v>
      </c>
      <c r="N31" s="11">
        <v>75</v>
      </c>
      <c r="Q31" s="1">
        <v>45960</v>
      </c>
      <c r="R31">
        <f t="shared" si="5"/>
        <v>0</v>
      </c>
      <c r="S31">
        <f t="shared" si="6"/>
        <v>4</v>
      </c>
      <c r="T31">
        <f t="shared" si="7"/>
        <v>0</v>
      </c>
      <c r="U31">
        <f t="shared" si="8"/>
        <v>0</v>
      </c>
      <c r="V31">
        <f t="shared" si="9"/>
        <v>0</v>
      </c>
      <c r="W31">
        <f t="shared" si="10"/>
        <v>30</v>
      </c>
      <c r="X31">
        <f t="shared" si="11"/>
        <v>0</v>
      </c>
      <c r="Y31">
        <f t="shared" si="14"/>
        <v>143.57999999999993</v>
      </c>
      <c r="Z31">
        <f t="shared" si="15"/>
        <v>50</v>
      </c>
      <c r="AA31">
        <f t="shared" si="12"/>
        <v>0</v>
      </c>
      <c r="AB31">
        <f t="shared" si="13"/>
        <v>0</v>
      </c>
      <c r="AE31" s="7">
        <v>45960</v>
      </c>
      <c r="AF31" s="6">
        <v>143.57999999999993</v>
      </c>
    </row>
    <row r="32" spans="1:32" x14ac:dyDescent="0.25">
      <c r="A32" t="s">
        <v>16</v>
      </c>
      <c r="B32" t="s">
        <v>7</v>
      </c>
      <c r="C32" s="1">
        <v>45950</v>
      </c>
      <c r="D32" s="2">
        <v>0.58333333333333337</v>
      </c>
      <c r="E32" s="2">
        <v>0.625</v>
      </c>
      <c r="F32">
        <v>60</v>
      </c>
      <c r="G32" s="2">
        <f t="shared" si="0"/>
        <v>4.166666666666663E-2</v>
      </c>
      <c r="H32">
        <f t="shared" si="1"/>
        <v>1</v>
      </c>
      <c r="I32">
        <f t="shared" si="2"/>
        <v>0</v>
      </c>
      <c r="J32">
        <f t="shared" si="3"/>
        <v>1</v>
      </c>
      <c r="K32">
        <f t="shared" si="4"/>
        <v>60</v>
      </c>
      <c r="M32" s="14">
        <v>45987</v>
      </c>
      <c r="N32" s="11">
        <v>270</v>
      </c>
      <c r="Q32" s="1">
        <v>45961</v>
      </c>
      <c r="R32">
        <f t="shared" si="5"/>
        <v>370</v>
      </c>
      <c r="S32">
        <f t="shared" si="6"/>
        <v>5</v>
      </c>
      <c r="T32">
        <f t="shared" si="7"/>
        <v>0</v>
      </c>
      <c r="U32">
        <f t="shared" si="8"/>
        <v>0</v>
      </c>
      <c r="V32">
        <f t="shared" si="9"/>
        <v>0</v>
      </c>
      <c r="W32">
        <f t="shared" si="10"/>
        <v>31</v>
      </c>
      <c r="X32">
        <f t="shared" si="11"/>
        <v>0</v>
      </c>
      <c r="Y32">
        <f t="shared" si="14"/>
        <v>463.57999999999993</v>
      </c>
      <c r="Z32">
        <f t="shared" si="15"/>
        <v>0</v>
      </c>
      <c r="AA32">
        <f t="shared" si="12"/>
        <v>0</v>
      </c>
      <c r="AB32">
        <f t="shared" si="13"/>
        <v>0</v>
      </c>
      <c r="AE32" s="7">
        <v>45961</v>
      </c>
      <c r="AF32" s="6">
        <v>463.57999999999993</v>
      </c>
    </row>
    <row r="33" spans="1:32" x14ac:dyDescent="0.25">
      <c r="A33" t="s">
        <v>11</v>
      </c>
      <c r="B33" t="s">
        <v>12</v>
      </c>
      <c r="C33" s="1">
        <v>45950</v>
      </c>
      <c r="D33" s="2">
        <v>0.63541666666666663</v>
      </c>
      <c r="E33" s="2">
        <v>0.69791666666666663</v>
      </c>
      <c r="F33">
        <v>40</v>
      </c>
      <c r="G33" s="2">
        <f t="shared" si="0"/>
        <v>6.25E-2</v>
      </c>
      <c r="H33">
        <f t="shared" si="1"/>
        <v>1</v>
      </c>
      <c r="I33">
        <f t="shared" si="2"/>
        <v>30</v>
      </c>
      <c r="J33">
        <f t="shared" si="3"/>
        <v>1.5</v>
      </c>
      <c r="K33">
        <f t="shared" si="4"/>
        <v>60</v>
      </c>
      <c r="M33" s="14">
        <v>45989</v>
      </c>
      <c r="N33" s="11">
        <v>140</v>
      </c>
      <c r="Q33" s="1">
        <v>45962</v>
      </c>
      <c r="R33">
        <f t="shared" si="5"/>
        <v>0</v>
      </c>
      <c r="S33">
        <f t="shared" si="6"/>
        <v>6</v>
      </c>
      <c r="T33">
        <f t="shared" si="7"/>
        <v>10</v>
      </c>
      <c r="U33">
        <f t="shared" si="8"/>
        <v>0</v>
      </c>
      <c r="V33">
        <f t="shared" si="9"/>
        <v>0</v>
      </c>
      <c r="W33">
        <f t="shared" si="10"/>
        <v>1</v>
      </c>
      <c r="X33">
        <f t="shared" si="11"/>
        <v>0</v>
      </c>
      <c r="Y33">
        <f t="shared" si="14"/>
        <v>453.57999999999993</v>
      </c>
      <c r="Z33">
        <f t="shared" si="15"/>
        <v>0</v>
      </c>
      <c r="AA33">
        <f t="shared" si="12"/>
        <v>0</v>
      </c>
      <c r="AB33">
        <f t="shared" si="13"/>
        <v>0</v>
      </c>
      <c r="AE33" s="7">
        <v>45962</v>
      </c>
      <c r="AF33" s="6">
        <v>453.57999999999993</v>
      </c>
    </row>
    <row r="34" spans="1:32" x14ac:dyDescent="0.25">
      <c r="A34" t="s">
        <v>10</v>
      </c>
      <c r="B34" t="s">
        <v>9</v>
      </c>
      <c r="C34" s="1">
        <v>45951</v>
      </c>
      <c r="D34" s="2">
        <v>0.375</v>
      </c>
      <c r="E34" s="2">
        <v>0.45833333333333331</v>
      </c>
      <c r="F34">
        <v>50</v>
      </c>
      <c r="G34" s="2">
        <f t="shared" si="0"/>
        <v>8.3333333333333315E-2</v>
      </c>
      <c r="H34">
        <f t="shared" si="1"/>
        <v>2</v>
      </c>
      <c r="I34">
        <f t="shared" si="2"/>
        <v>0</v>
      </c>
      <c r="J34">
        <f t="shared" si="3"/>
        <v>2</v>
      </c>
      <c r="K34">
        <f t="shared" si="4"/>
        <v>100</v>
      </c>
      <c r="M34" s="14">
        <v>45993</v>
      </c>
      <c r="N34" s="11">
        <v>230</v>
      </c>
      <c r="Q34" s="1">
        <v>45963</v>
      </c>
      <c r="R34">
        <f t="shared" si="5"/>
        <v>0</v>
      </c>
      <c r="S34">
        <f t="shared" si="6"/>
        <v>7</v>
      </c>
      <c r="T34">
        <f t="shared" si="7"/>
        <v>0</v>
      </c>
      <c r="U34">
        <f t="shared" si="8"/>
        <v>10</v>
      </c>
      <c r="V34">
        <f t="shared" si="9"/>
        <v>0</v>
      </c>
      <c r="W34">
        <f t="shared" si="10"/>
        <v>2</v>
      </c>
      <c r="X34">
        <f t="shared" si="11"/>
        <v>0</v>
      </c>
      <c r="Y34">
        <f t="shared" si="14"/>
        <v>443.57999999999993</v>
      </c>
      <c r="Z34">
        <f t="shared" si="15"/>
        <v>0</v>
      </c>
      <c r="AA34">
        <f t="shared" si="12"/>
        <v>0</v>
      </c>
      <c r="AB34">
        <f t="shared" si="13"/>
        <v>0</v>
      </c>
      <c r="AE34" s="7">
        <v>45963</v>
      </c>
      <c r="AF34" s="6">
        <v>443.57999999999993</v>
      </c>
    </row>
    <row r="35" spans="1:32" x14ac:dyDescent="0.25">
      <c r="A35" t="s">
        <v>10</v>
      </c>
      <c r="B35" t="s">
        <v>7</v>
      </c>
      <c r="C35" s="1">
        <v>45951</v>
      </c>
      <c r="D35" s="2">
        <v>0.47916666666666669</v>
      </c>
      <c r="E35" s="2">
        <v>0.55208333333333337</v>
      </c>
      <c r="F35">
        <v>60</v>
      </c>
      <c r="G35" s="2">
        <f t="shared" si="0"/>
        <v>7.2916666666666685E-2</v>
      </c>
      <c r="H35">
        <f t="shared" si="1"/>
        <v>1</v>
      </c>
      <c r="I35">
        <f t="shared" si="2"/>
        <v>45</v>
      </c>
      <c r="J35">
        <f t="shared" si="3"/>
        <v>1.75</v>
      </c>
      <c r="K35">
        <f t="shared" si="4"/>
        <v>105</v>
      </c>
      <c r="M35" s="14">
        <v>45994</v>
      </c>
      <c r="N35" s="11">
        <v>312.5</v>
      </c>
      <c r="Q35" s="1">
        <v>45964</v>
      </c>
      <c r="R35">
        <f t="shared" si="5"/>
        <v>90</v>
      </c>
      <c r="S35">
        <f t="shared" si="6"/>
        <v>1</v>
      </c>
      <c r="T35">
        <f t="shared" si="7"/>
        <v>0</v>
      </c>
      <c r="U35">
        <f t="shared" si="8"/>
        <v>0</v>
      </c>
      <c r="V35">
        <f t="shared" si="9"/>
        <v>0</v>
      </c>
      <c r="W35">
        <f t="shared" si="10"/>
        <v>3</v>
      </c>
      <c r="X35">
        <f t="shared" si="11"/>
        <v>0</v>
      </c>
      <c r="Y35">
        <f t="shared" si="14"/>
        <v>533.57999999999993</v>
      </c>
      <c r="Z35">
        <f t="shared" si="15"/>
        <v>0</v>
      </c>
      <c r="AA35">
        <f t="shared" si="12"/>
        <v>0</v>
      </c>
      <c r="AB35">
        <f t="shared" si="13"/>
        <v>0</v>
      </c>
      <c r="AE35" s="7">
        <v>45964</v>
      </c>
      <c r="AF35" s="6">
        <v>533.57999999999993</v>
      </c>
    </row>
    <row r="36" spans="1:32" x14ac:dyDescent="0.25">
      <c r="A36" t="s">
        <v>19</v>
      </c>
      <c r="B36" t="s">
        <v>9</v>
      </c>
      <c r="C36" s="1">
        <v>45952</v>
      </c>
      <c r="D36" s="2">
        <v>0.375</v>
      </c>
      <c r="E36" s="2">
        <v>0.42708333333333331</v>
      </c>
      <c r="F36">
        <v>50</v>
      </c>
      <c r="G36" s="2">
        <f t="shared" si="0"/>
        <v>5.2083333333333315E-2</v>
      </c>
      <c r="H36">
        <f t="shared" si="1"/>
        <v>1</v>
      </c>
      <c r="I36">
        <f t="shared" si="2"/>
        <v>15</v>
      </c>
      <c r="J36">
        <f t="shared" si="3"/>
        <v>1.25</v>
      </c>
      <c r="K36">
        <f t="shared" si="4"/>
        <v>62.5</v>
      </c>
      <c r="M36" s="14">
        <v>45996</v>
      </c>
      <c r="N36" s="11">
        <v>235</v>
      </c>
      <c r="Q36" s="1">
        <v>45965</v>
      </c>
      <c r="R36">
        <f t="shared" si="5"/>
        <v>0</v>
      </c>
      <c r="S36">
        <f t="shared" si="6"/>
        <v>2</v>
      </c>
      <c r="T36">
        <f t="shared" si="7"/>
        <v>0</v>
      </c>
      <c r="U36">
        <f t="shared" si="8"/>
        <v>0</v>
      </c>
      <c r="V36">
        <f t="shared" si="9"/>
        <v>250</v>
      </c>
      <c r="W36">
        <f t="shared" si="10"/>
        <v>4</v>
      </c>
      <c r="X36">
        <f t="shared" si="11"/>
        <v>0</v>
      </c>
      <c r="Y36">
        <f t="shared" si="14"/>
        <v>283.57999999999993</v>
      </c>
      <c r="Z36">
        <f t="shared" si="15"/>
        <v>0</v>
      </c>
      <c r="AA36">
        <f t="shared" si="12"/>
        <v>0</v>
      </c>
      <c r="AB36">
        <f t="shared" si="13"/>
        <v>0</v>
      </c>
      <c r="AE36" s="7">
        <v>45965</v>
      </c>
      <c r="AF36" s="6">
        <v>283.57999999999993</v>
      </c>
    </row>
    <row r="37" spans="1:32" x14ac:dyDescent="0.25">
      <c r="A37" t="s">
        <v>13</v>
      </c>
      <c r="B37" t="s">
        <v>7</v>
      </c>
      <c r="C37" s="1">
        <v>45952</v>
      </c>
      <c r="D37" s="2">
        <v>0.44791666666666669</v>
      </c>
      <c r="E37" s="2">
        <v>0.48958333333333331</v>
      </c>
      <c r="F37">
        <v>60</v>
      </c>
      <c r="G37" s="2">
        <f t="shared" si="0"/>
        <v>4.166666666666663E-2</v>
      </c>
      <c r="H37">
        <f t="shared" si="1"/>
        <v>1</v>
      </c>
      <c r="I37">
        <f t="shared" si="2"/>
        <v>0</v>
      </c>
      <c r="J37">
        <f t="shared" si="3"/>
        <v>1</v>
      </c>
      <c r="K37">
        <f t="shared" si="4"/>
        <v>60</v>
      </c>
      <c r="M37" s="14">
        <v>45999</v>
      </c>
      <c r="N37" s="11">
        <v>175</v>
      </c>
      <c r="Q37" s="1">
        <v>45966</v>
      </c>
      <c r="R37">
        <f t="shared" si="5"/>
        <v>240</v>
      </c>
      <c r="S37">
        <f t="shared" si="6"/>
        <v>3</v>
      </c>
      <c r="T37">
        <f t="shared" si="7"/>
        <v>0</v>
      </c>
      <c r="U37">
        <f t="shared" si="8"/>
        <v>0</v>
      </c>
      <c r="V37">
        <f t="shared" si="9"/>
        <v>0</v>
      </c>
      <c r="W37">
        <f t="shared" si="10"/>
        <v>5</v>
      </c>
      <c r="X37">
        <f t="shared" si="11"/>
        <v>0</v>
      </c>
      <c r="Y37">
        <f t="shared" si="14"/>
        <v>523.57999999999993</v>
      </c>
      <c r="Z37">
        <f t="shared" si="15"/>
        <v>0</v>
      </c>
      <c r="AA37">
        <f t="shared" si="12"/>
        <v>0</v>
      </c>
      <c r="AB37">
        <f t="shared" si="13"/>
        <v>0</v>
      </c>
      <c r="AE37" s="7">
        <v>45966</v>
      </c>
      <c r="AF37" s="6">
        <v>523.57999999999993</v>
      </c>
    </row>
    <row r="38" spans="1:32" x14ac:dyDescent="0.25">
      <c r="A38" t="s">
        <v>19</v>
      </c>
      <c r="B38" t="s">
        <v>12</v>
      </c>
      <c r="C38" s="1">
        <v>45953</v>
      </c>
      <c r="D38" s="2">
        <v>0.375</v>
      </c>
      <c r="E38" s="2">
        <v>0.41666666666666669</v>
      </c>
      <c r="F38">
        <v>40</v>
      </c>
      <c r="G38" s="2">
        <f t="shared" si="0"/>
        <v>4.1666666666666685E-2</v>
      </c>
      <c r="H38">
        <f t="shared" si="1"/>
        <v>1</v>
      </c>
      <c r="I38">
        <f t="shared" si="2"/>
        <v>0</v>
      </c>
      <c r="J38">
        <f t="shared" si="3"/>
        <v>1</v>
      </c>
      <c r="K38">
        <f t="shared" si="4"/>
        <v>40</v>
      </c>
      <c r="M38" s="14">
        <v>46000</v>
      </c>
      <c r="N38" s="11">
        <v>125</v>
      </c>
      <c r="Q38" s="1">
        <v>45967</v>
      </c>
      <c r="R38">
        <f t="shared" si="5"/>
        <v>387.5</v>
      </c>
      <c r="S38">
        <f t="shared" si="6"/>
        <v>4</v>
      </c>
      <c r="T38">
        <f t="shared" si="7"/>
        <v>0</v>
      </c>
      <c r="U38">
        <f t="shared" si="8"/>
        <v>0</v>
      </c>
      <c r="V38">
        <f t="shared" si="9"/>
        <v>0</v>
      </c>
      <c r="W38">
        <f t="shared" si="10"/>
        <v>6</v>
      </c>
      <c r="X38">
        <f t="shared" si="11"/>
        <v>0</v>
      </c>
      <c r="Y38">
        <f t="shared" si="14"/>
        <v>911.07999999999993</v>
      </c>
      <c r="Z38">
        <f t="shared" si="15"/>
        <v>0</v>
      </c>
      <c r="AA38">
        <f t="shared" si="12"/>
        <v>0</v>
      </c>
      <c r="AB38">
        <f t="shared" si="13"/>
        <v>400</v>
      </c>
      <c r="AE38" s="7">
        <v>45967</v>
      </c>
      <c r="AF38" s="6">
        <v>911.07999999999993</v>
      </c>
    </row>
    <row r="39" spans="1:32" x14ac:dyDescent="0.25">
      <c r="A39" t="s">
        <v>6</v>
      </c>
      <c r="B39" t="s">
        <v>7</v>
      </c>
      <c r="C39" s="1">
        <v>45954</v>
      </c>
      <c r="D39" s="2">
        <v>0.375</v>
      </c>
      <c r="E39" s="2">
        <v>0.41666666666666669</v>
      </c>
      <c r="F39">
        <v>60</v>
      </c>
      <c r="G39" s="2">
        <f t="shared" si="0"/>
        <v>4.1666666666666685E-2</v>
      </c>
      <c r="H39">
        <f t="shared" si="1"/>
        <v>1</v>
      </c>
      <c r="I39">
        <f t="shared" si="2"/>
        <v>0</v>
      </c>
      <c r="J39">
        <f t="shared" si="3"/>
        <v>1</v>
      </c>
      <c r="K39">
        <f t="shared" si="4"/>
        <v>60</v>
      </c>
      <c r="M39" s="14">
        <v>46001</v>
      </c>
      <c r="N39" s="11">
        <v>345</v>
      </c>
      <c r="Q39" s="1">
        <v>45968</v>
      </c>
      <c r="R39">
        <f t="shared" si="5"/>
        <v>150</v>
      </c>
      <c r="S39">
        <f t="shared" si="6"/>
        <v>5</v>
      </c>
      <c r="T39">
        <f t="shared" si="7"/>
        <v>0</v>
      </c>
      <c r="U39">
        <f t="shared" si="8"/>
        <v>0</v>
      </c>
      <c r="V39">
        <f t="shared" si="9"/>
        <v>0</v>
      </c>
      <c r="W39">
        <f t="shared" si="10"/>
        <v>7</v>
      </c>
      <c r="X39">
        <f t="shared" si="11"/>
        <v>0</v>
      </c>
      <c r="Y39">
        <f t="shared" si="14"/>
        <v>661.07999999999993</v>
      </c>
      <c r="Z39">
        <f t="shared" si="15"/>
        <v>0</v>
      </c>
      <c r="AA39">
        <f t="shared" si="12"/>
        <v>0</v>
      </c>
      <c r="AB39">
        <f t="shared" si="13"/>
        <v>0</v>
      </c>
      <c r="AE39" s="7">
        <v>45968</v>
      </c>
      <c r="AF39" s="6">
        <v>661.07999999999993</v>
      </c>
    </row>
    <row r="40" spans="1:32" x14ac:dyDescent="0.25">
      <c r="A40" t="s">
        <v>18</v>
      </c>
      <c r="B40" t="s">
        <v>12</v>
      </c>
      <c r="C40" s="1">
        <v>45954</v>
      </c>
      <c r="D40" s="2">
        <v>0.4375</v>
      </c>
      <c r="E40" s="2">
        <v>0.47916666666666669</v>
      </c>
      <c r="F40">
        <v>40</v>
      </c>
      <c r="G40" s="2">
        <f t="shared" si="0"/>
        <v>4.1666666666666685E-2</v>
      </c>
      <c r="H40">
        <f t="shared" si="1"/>
        <v>1</v>
      </c>
      <c r="I40">
        <f t="shared" si="2"/>
        <v>0</v>
      </c>
      <c r="J40">
        <f t="shared" si="3"/>
        <v>1</v>
      </c>
      <c r="K40">
        <f t="shared" si="4"/>
        <v>40</v>
      </c>
      <c r="M40" s="14">
        <v>46002</v>
      </c>
      <c r="N40" s="11">
        <v>125</v>
      </c>
      <c r="Q40" s="1">
        <v>45969</v>
      </c>
      <c r="R40">
        <f t="shared" si="5"/>
        <v>0</v>
      </c>
      <c r="S40">
        <f t="shared" si="6"/>
        <v>6</v>
      </c>
      <c r="T40">
        <f t="shared" si="7"/>
        <v>10</v>
      </c>
      <c r="U40">
        <f t="shared" si="8"/>
        <v>0</v>
      </c>
      <c r="V40">
        <f t="shared" si="9"/>
        <v>0</v>
      </c>
      <c r="W40">
        <f t="shared" si="10"/>
        <v>8</v>
      </c>
      <c r="X40">
        <f t="shared" si="11"/>
        <v>0</v>
      </c>
      <c r="Y40">
        <f t="shared" si="14"/>
        <v>651.07999999999993</v>
      </c>
      <c r="Z40">
        <f t="shared" si="15"/>
        <v>0</v>
      </c>
      <c r="AA40">
        <f t="shared" si="12"/>
        <v>0</v>
      </c>
      <c r="AB40">
        <f t="shared" si="13"/>
        <v>0</v>
      </c>
      <c r="AE40" s="7">
        <v>45969</v>
      </c>
      <c r="AF40" s="6">
        <v>651.07999999999993</v>
      </c>
    </row>
    <row r="41" spans="1:32" x14ac:dyDescent="0.25">
      <c r="A41" t="s">
        <v>15</v>
      </c>
      <c r="B41" t="s">
        <v>7</v>
      </c>
      <c r="C41" s="1">
        <v>45961</v>
      </c>
      <c r="D41" s="2">
        <v>0.375</v>
      </c>
      <c r="E41" s="2">
        <v>0.44791666666666669</v>
      </c>
      <c r="F41">
        <v>60</v>
      </c>
      <c r="G41" s="2">
        <f t="shared" si="0"/>
        <v>7.2916666666666685E-2</v>
      </c>
      <c r="H41">
        <f t="shared" si="1"/>
        <v>1</v>
      </c>
      <c r="I41">
        <f t="shared" si="2"/>
        <v>45</v>
      </c>
      <c r="J41">
        <f t="shared" si="3"/>
        <v>1.75</v>
      </c>
      <c r="K41">
        <f t="shared" si="4"/>
        <v>105</v>
      </c>
      <c r="M41" s="14">
        <v>46003</v>
      </c>
      <c r="N41" s="11">
        <v>215</v>
      </c>
      <c r="Q41" s="1">
        <v>45970</v>
      </c>
      <c r="R41">
        <f t="shared" si="5"/>
        <v>0</v>
      </c>
      <c r="S41">
        <f t="shared" si="6"/>
        <v>7</v>
      </c>
      <c r="T41">
        <f t="shared" si="7"/>
        <v>0</v>
      </c>
      <c r="U41">
        <f t="shared" si="8"/>
        <v>10</v>
      </c>
      <c r="V41">
        <f t="shared" si="9"/>
        <v>0</v>
      </c>
      <c r="W41">
        <f t="shared" si="10"/>
        <v>9</v>
      </c>
      <c r="X41">
        <f t="shared" si="11"/>
        <v>0</v>
      </c>
      <c r="Y41">
        <f t="shared" si="14"/>
        <v>641.07999999999993</v>
      </c>
      <c r="Z41">
        <f t="shared" si="15"/>
        <v>0</v>
      </c>
      <c r="AA41">
        <f t="shared" si="12"/>
        <v>0</v>
      </c>
      <c r="AB41">
        <f t="shared" si="13"/>
        <v>0</v>
      </c>
      <c r="AE41" s="7">
        <v>45970</v>
      </c>
      <c r="AF41" s="6">
        <v>641.07999999999993</v>
      </c>
    </row>
    <row r="42" spans="1:32" x14ac:dyDescent="0.25">
      <c r="A42" t="s">
        <v>14</v>
      </c>
      <c r="B42" t="s">
        <v>7</v>
      </c>
      <c r="C42" s="1">
        <v>45961</v>
      </c>
      <c r="D42" s="2">
        <v>0.44791666666666669</v>
      </c>
      <c r="E42" s="2">
        <v>0.51041666666666663</v>
      </c>
      <c r="F42">
        <v>60</v>
      </c>
      <c r="G42" s="2">
        <f t="shared" si="0"/>
        <v>6.2499999999999944E-2</v>
      </c>
      <c r="H42">
        <f t="shared" si="1"/>
        <v>1</v>
      </c>
      <c r="I42">
        <f t="shared" si="2"/>
        <v>30</v>
      </c>
      <c r="J42">
        <f t="shared" si="3"/>
        <v>1.5</v>
      </c>
      <c r="K42">
        <f t="shared" si="4"/>
        <v>90</v>
      </c>
      <c r="M42" s="14">
        <v>46006</v>
      </c>
      <c r="N42" s="11">
        <v>180</v>
      </c>
      <c r="Q42" s="1">
        <v>45971</v>
      </c>
      <c r="R42">
        <f t="shared" si="5"/>
        <v>100</v>
      </c>
      <c r="S42">
        <f t="shared" si="6"/>
        <v>1</v>
      </c>
      <c r="T42">
        <f t="shared" si="7"/>
        <v>0</v>
      </c>
      <c r="U42">
        <f t="shared" si="8"/>
        <v>0</v>
      </c>
      <c r="V42">
        <f t="shared" si="9"/>
        <v>0</v>
      </c>
      <c r="W42">
        <f t="shared" si="10"/>
        <v>10</v>
      </c>
      <c r="X42">
        <f t="shared" si="11"/>
        <v>0</v>
      </c>
      <c r="Y42">
        <f t="shared" si="14"/>
        <v>741.07999999999993</v>
      </c>
      <c r="Z42">
        <f t="shared" si="15"/>
        <v>0</v>
      </c>
      <c r="AA42">
        <f t="shared" si="12"/>
        <v>0</v>
      </c>
      <c r="AB42">
        <f t="shared" si="13"/>
        <v>0</v>
      </c>
      <c r="AE42" s="7">
        <v>45971</v>
      </c>
      <c r="AF42" s="6">
        <v>741.07999999999993</v>
      </c>
    </row>
    <row r="43" spans="1:32" x14ac:dyDescent="0.25">
      <c r="A43" t="s">
        <v>18</v>
      </c>
      <c r="B43" t="s">
        <v>12</v>
      </c>
      <c r="C43" s="1">
        <v>45961</v>
      </c>
      <c r="D43" s="2">
        <v>0.53125</v>
      </c>
      <c r="E43" s="2">
        <v>0.60416666666666663</v>
      </c>
      <c r="F43">
        <v>40</v>
      </c>
      <c r="G43" s="2">
        <f t="shared" si="0"/>
        <v>7.291666666666663E-2</v>
      </c>
      <c r="H43">
        <f t="shared" si="1"/>
        <v>1</v>
      </c>
      <c r="I43">
        <f t="shared" si="2"/>
        <v>45</v>
      </c>
      <c r="J43">
        <f t="shared" si="3"/>
        <v>1.75</v>
      </c>
      <c r="K43">
        <f t="shared" si="4"/>
        <v>70</v>
      </c>
      <c r="M43" s="14">
        <v>46007</v>
      </c>
      <c r="N43" s="11">
        <v>60</v>
      </c>
      <c r="Q43" s="1">
        <v>45972</v>
      </c>
      <c r="R43">
        <f t="shared" si="5"/>
        <v>175</v>
      </c>
      <c r="S43">
        <f t="shared" si="6"/>
        <v>2</v>
      </c>
      <c r="T43">
        <f t="shared" si="7"/>
        <v>0</v>
      </c>
      <c r="U43">
        <f t="shared" si="8"/>
        <v>0</v>
      </c>
      <c r="V43">
        <f t="shared" si="9"/>
        <v>250</v>
      </c>
      <c r="W43">
        <f t="shared" si="10"/>
        <v>11</v>
      </c>
      <c r="X43">
        <f t="shared" si="11"/>
        <v>0</v>
      </c>
      <c r="Y43">
        <f t="shared" si="14"/>
        <v>666.07999999999993</v>
      </c>
      <c r="Z43">
        <f t="shared" si="15"/>
        <v>0</v>
      </c>
      <c r="AA43">
        <f t="shared" si="12"/>
        <v>0</v>
      </c>
      <c r="AB43">
        <f t="shared" si="13"/>
        <v>0</v>
      </c>
      <c r="AE43" s="7">
        <v>45972</v>
      </c>
      <c r="AF43" s="6">
        <v>666.07999999999993</v>
      </c>
    </row>
    <row r="44" spans="1:32" x14ac:dyDescent="0.25">
      <c r="A44" t="s">
        <v>6</v>
      </c>
      <c r="B44" t="s">
        <v>7</v>
      </c>
      <c r="C44" s="1">
        <v>45961</v>
      </c>
      <c r="D44" s="2">
        <v>0.60416666666666663</v>
      </c>
      <c r="E44" s="2">
        <v>0.67708333333333337</v>
      </c>
      <c r="F44">
        <v>60</v>
      </c>
      <c r="G44" s="2">
        <f t="shared" si="0"/>
        <v>7.2916666666666741E-2</v>
      </c>
      <c r="H44">
        <f t="shared" si="1"/>
        <v>1</v>
      </c>
      <c r="I44">
        <f t="shared" si="2"/>
        <v>45</v>
      </c>
      <c r="J44">
        <f t="shared" si="3"/>
        <v>1.75</v>
      </c>
      <c r="K44">
        <f t="shared" si="4"/>
        <v>105</v>
      </c>
      <c r="M44" s="14">
        <v>46027</v>
      </c>
      <c r="N44" s="11">
        <v>407.5</v>
      </c>
      <c r="Q44" s="1">
        <v>45973</v>
      </c>
      <c r="R44">
        <f t="shared" si="5"/>
        <v>355</v>
      </c>
      <c r="S44">
        <f t="shared" si="6"/>
        <v>3</v>
      </c>
      <c r="T44">
        <f t="shared" si="7"/>
        <v>0</v>
      </c>
      <c r="U44">
        <f t="shared" si="8"/>
        <v>0</v>
      </c>
      <c r="V44">
        <f t="shared" si="9"/>
        <v>0</v>
      </c>
      <c r="W44">
        <f t="shared" si="10"/>
        <v>12</v>
      </c>
      <c r="X44">
        <f t="shared" si="11"/>
        <v>0</v>
      </c>
      <c r="Y44">
        <f t="shared" si="14"/>
        <v>1021.0799999999999</v>
      </c>
      <c r="Z44">
        <f t="shared" si="15"/>
        <v>0</v>
      </c>
      <c r="AA44">
        <f t="shared" si="12"/>
        <v>0</v>
      </c>
      <c r="AB44">
        <f t="shared" si="13"/>
        <v>0</v>
      </c>
      <c r="AE44" s="7">
        <v>45973</v>
      </c>
      <c r="AF44" s="6">
        <v>1021.0799999999999</v>
      </c>
    </row>
    <row r="45" spans="1:32" x14ac:dyDescent="0.25">
      <c r="A45" t="s">
        <v>10</v>
      </c>
      <c r="B45" t="s">
        <v>7</v>
      </c>
      <c r="C45" s="1">
        <v>45964</v>
      </c>
      <c r="D45" s="2">
        <v>0.375</v>
      </c>
      <c r="E45" s="2">
        <v>0.4375</v>
      </c>
      <c r="F45">
        <v>60</v>
      </c>
      <c r="G45" s="2">
        <f t="shared" si="0"/>
        <v>6.25E-2</v>
      </c>
      <c r="H45">
        <f t="shared" si="1"/>
        <v>1</v>
      </c>
      <c r="I45">
        <f t="shared" si="2"/>
        <v>30</v>
      </c>
      <c r="J45">
        <f t="shared" si="3"/>
        <v>1.5</v>
      </c>
      <c r="K45">
        <f t="shared" si="4"/>
        <v>90</v>
      </c>
      <c r="M45" s="14">
        <v>46029</v>
      </c>
      <c r="N45" s="11">
        <v>225</v>
      </c>
      <c r="Q45" s="1">
        <v>45974</v>
      </c>
      <c r="R45">
        <f t="shared" si="5"/>
        <v>307.5</v>
      </c>
      <c r="S45">
        <f t="shared" si="6"/>
        <v>4</v>
      </c>
      <c r="T45">
        <f t="shared" si="7"/>
        <v>0</v>
      </c>
      <c r="U45">
        <f t="shared" si="8"/>
        <v>0</v>
      </c>
      <c r="V45">
        <f t="shared" si="9"/>
        <v>0</v>
      </c>
      <c r="W45">
        <f t="shared" si="10"/>
        <v>13</v>
      </c>
      <c r="X45">
        <f t="shared" si="11"/>
        <v>0</v>
      </c>
      <c r="Y45">
        <f t="shared" si="14"/>
        <v>1328.58</v>
      </c>
      <c r="Z45">
        <f t="shared" si="15"/>
        <v>0</v>
      </c>
      <c r="AA45">
        <f t="shared" si="12"/>
        <v>0</v>
      </c>
      <c r="AB45">
        <f t="shared" si="13"/>
        <v>400</v>
      </c>
      <c r="AE45" s="7">
        <v>45974</v>
      </c>
      <c r="AF45" s="6">
        <v>1328.58</v>
      </c>
    </row>
    <row r="46" spans="1:32" x14ac:dyDescent="0.25">
      <c r="A46" t="s">
        <v>8</v>
      </c>
      <c r="B46" t="s">
        <v>9</v>
      </c>
      <c r="C46" s="1">
        <v>45966</v>
      </c>
      <c r="D46" s="2">
        <v>0.375</v>
      </c>
      <c r="E46" s="2">
        <v>0.41666666666666669</v>
      </c>
      <c r="F46">
        <v>50</v>
      </c>
      <c r="G46" s="2">
        <f t="shared" si="0"/>
        <v>4.1666666666666685E-2</v>
      </c>
      <c r="H46">
        <f t="shared" si="1"/>
        <v>1</v>
      </c>
      <c r="I46">
        <f t="shared" si="2"/>
        <v>0</v>
      </c>
      <c r="J46">
        <f t="shared" si="3"/>
        <v>1</v>
      </c>
      <c r="K46">
        <f t="shared" si="4"/>
        <v>50</v>
      </c>
      <c r="M46" s="14">
        <v>46034</v>
      </c>
      <c r="N46" s="11">
        <v>415</v>
      </c>
      <c r="Q46" s="1">
        <v>45975</v>
      </c>
      <c r="R46">
        <f t="shared" si="5"/>
        <v>192.5</v>
      </c>
      <c r="S46">
        <f t="shared" si="6"/>
        <v>5</v>
      </c>
      <c r="T46">
        <f t="shared" si="7"/>
        <v>0</v>
      </c>
      <c r="U46">
        <f t="shared" si="8"/>
        <v>0</v>
      </c>
      <c r="V46">
        <f t="shared" si="9"/>
        <v>0</v>
      </c>
      <c r="W46">
        <f t="shared" si="10"/>
        <v>14</v>
      </c>
      <c r="X46">
        <f t="shared" si="11"/>
        <v>0</v>
      </c>
      <c r="Y46">
        <f t="shared" si="14"/>
        <v>1121.08</v>
      </c>
      <c r="Z46">
        <f t="shared" si="15"/>
        <v>0</v>
      </c>
      <c r="AA46">
        <f t="shared" si="12"/>
        <v>0</v>
      </c>
      <c r="AB46">
        <f t="shared" si="13"/>
        <v>0</v>
      </c>
      <c r="AE46" s="7">
        <v>45975</v>
      </c>
      <c r="AF46" s="6">
        <v>1121.08</v>
      </c>
    </row>
    <row r="47" spans="1:32" x14ac:dyDescent="0.25">
      <c r="A47" t="s">
        <v>8</v>
      </c>
      <c r="B47" t="s">
        <v>9</v>
      </c>
      <c r="C47" s="1">
        <v>45966</v>
      </c>
      <c r="D47" s="2">
        <v>0.41666666666666669</v>
      </c>
      <c r="E47" s="2">
        <v>0.5</v>
      </c>
      <c r="F47">
        <v>50</v>
      </c>
      <c r="G47" s="2">
        <f t="shared" si="0"/>
        <v>8.3333333333333315E-2</v>
      </c>
      <c r="H47">
        <f t="shared" si="1"/>
        <v>2</v>
      </c>
      <c r="I47">
        <f t="shared" si="2"/>
        <v>0</v>
      </c>
      <c r="J47">
        <f t="shared" si="3"/>
        <v>2</v>
      </c>
      <c r="K47">
        <f t="shared" si="4"/>
        <v>100</v>
      </c>
      <c r="M47" s="14">
        <v>46035</v>
      </c>
      <c r="N47" s="11">
        <v>335</v>
      </c>
      <c r="Q47" s="1">
        <v>45976</v>
      </c>
      <c r="R47">
        <f t="shared" si="5"/>
        <v>0</v>
      </c>
      <c r="S47">
        <f t="shared" si="6"/>
        <v>6</v>
      </c>
      <c r="T47">
        <f t="shared" si="7"/>
        <v>10</v>
      </c>
      <c r="U47">
        <f t="shared" si="8"/>
        <v>0</v>
      </c>
      <c r="V47">
        <f t="shared" si="9"/>
        <v>0</v>
      </c>
      <c r="W47">
        <f t="shared" si="10"/>
        <v>15</v>
      </c>
      <c r="X47">
        <f t="shared" si="11"/>
        <v>600</v>
      </c>
      <c r="Y47">
        <f t="shared" si="14"/>
        <v>511.07999999999993</v>
      </c>
      <c r="Z47">
        <f t="shared" si="15"/>
        <v>0</v>
      </c>
      <c r="AA47">
        <f t="shared" si="12"/>
        <v>0</v>
      </c>
      <c r="AB47">
        <f t="shared" si="13"/>
        <v>0</v>
      </c>
      <c r="AE47" s="7">
        <v>45976</v>
      </c>
      <c r="AF47" s="6">
        <v>511.07999999999993</v>
      </c>
    </row>
    <row r="48" spans="1:32" x14ac:dyDescent="0.25">
      <c r="A48" t="s">
        <v>10</v>
      </c>
      <c r="B48" t="s">
        <v>7</v>
      </c>
      <c r="C48" s="1">
        <v>45966</v>
      </c>
      <c r="D48" s="2">
        <v>0.52083333333333337</v>
      </c>
      <c r="E48" s="2">
        <v>0.58333333333333337</v>
      </c>
      <c r="F48">
        <v>60</v>
      </c>
      <c r="G48" s="2">
        <f t="shared" si="0"/>
        <v>6.25E-2</v>
      </c>
      <c r="H48">
        <f t="shared" si="1"/>
        <v>1</v>
      </c>
      <c r="I48">
        <f t="shared" si="2"/>
        <v>30</v>
      </c>
      <c r="J48">
        <f t="shared" si="3"/>
        <v>1.5</v>
      </c>
      <c r="K48">
        <f t="shared" si="4"/>
        <v>90</v>
      </c>
      <c r="M48" s="14">
        <v>46036</v>
      </c>
      <c r="N48" s="11">
        <v>230</v>
      </c>
      <c r="Q48" s="1">
        <v>45977</v>
      </c>
      <c r="R48">
        <f t="shared" si="5"/>
        <v>0</v>
      </c>
      <c r="S48">
        <f t="shared" si="6"/>
        <v>7</v>
      </c>
      <c r="T48">
        <f t="shared" si="7"/>
        <v>0</v>
      </c>
      <c r="U48">
        <f t="shared" si="8"/>
        <v>10</v>
      </c>
      <c r="V48">
        <f t="shared" si="9"/>
        <v>0</v>
      </c>
      <c r="W48">
        <f t="shared" si="10"/>
        <v>16</v>
      </c>
      <c r="X48">
        <f t="shared" si="11"/>
        <v>0</v>
      </c>
      <c r="Y48">
        <f t="shared" si="14"/>
        <v>501.07999999999993</v>
      </c>
      <c r="Z48">
        <f t="shared" si="15"/>
        <v>0</v>
      </c>
      <c r="AA48">
        <f t="shared" si="12"/>
        <v>0</v>
      </c>
      <c r="AB48">
        <f t="shared" si="13"/>
        <v>0</v>
      </c>
      <c r="AE48" s="7">
        <v>45977</v>
      </c>
      <c r="AF48" s="6">
        <v>501.07999999999993</v>
      </c>
    </row>
    <row r="49" spans="1:32" x14ac:dyDescent="0.25">
      <c r="A49" t="s">
        <v>6</v>
      </c>
      <c r="B49" t="s">
        <v>7</v>
      </c>
      <c r="C49" s="1">
        <v>45967</v>
      </c>
      <c r="D49" s="2">
        <v>0.375</v>
      </c>
      <c r="E49" s="2">
        <v>0.4375</v>
      </c>
      <c r="F49">
        <v>60</v>
      </c>
      <c r="G49" s="2">
        <f t="shared" si="0"/>
        <v>6.25E-2</v>
      </c>
      <c r="H49">
        <f t="shared" si="1"/>
        <v>1</v>
      </c>
      <c r="I49">
        <f t="shared" si="2"/>
        <v>30</v>
      </c>
      <c r="J49">
        <f t="shared" si="3"/>
        <v>1.5</v>
      </c>
      <c r="K49">
        <f t="shared" si="4"/>
        <v>90</v>
      </c>
      <c r="M49" s="14">
        <v>46037</v>
      </c>
      <c r="N49" s="11">
        <v>337.5</v>
      </c>
      <c r="Q49" s="1">
        <v>45978</v>
      </c>
      <c r="R49">
        <f t="shared" si="5"/>
        <v>375</v>
      </c>
      <c r="S49">
        <f t="shared" si="6"/>
        <v>1</v>
      </c>
      <c r="T49">
        <f t="shared" si="7"/>
        <v>0</v>
      </c>
      <c r="U49">
        <f t="shared" si="8"/>
        <v>0</v>
      </c>
      <c r="V49">
        <f t="shared" si="9"/>
        <v>0</v>
      </c>
      <c r="W49">
        <f t="shared" si="10"/>
        <v>17</v>
      </c>
      <c r="X49">
        <f t="shared" si="11"/>
        <v>0</v>
      </c>
      <c r="Y49">
        <f t="shared" si="14"/>
        <v>876.07999999999993</v>
      </c>
      <c r="Z49">
        <f t="shared" si="15"/>
        <v>0</v>
      </c>
      <c r="AA49">
        <f t="shared" si="12"/>
        <v>0</v>
      </c>
      <c r="AB49">
        <f t="shared" si="13"/>
        <v>0</v>
      </c>
      <c r="AE49" s="7">
        <v>45978</v>
      </c>
      <c r="AF49" s="6">
        <v>876.07999999999993</v>
      </c>
    </row>
    <row r="50" spans="1:32" x14ac:dyDescent="0.25">
      <c r="A50" t="s">
        <v>17</v>
      </c>
      <c r="B50" t="s">
        <v>9</v>
      </c>
      <c r="C50" s="1">
        <v>45967</v>
      </c>
      <c r="D50" s="2">
        <v>0.45833333333333331</v>
      </c>
      <c r="E50" s="2">
        <v>0.53125</v>
      </c>
      <c r="F50">
        <v>50</v>
      </c>
      <c r="G50" s="2">
        <f t="shared" si="0"/>
        <v>7.2916666666666685E-2</v>
      </c>
      <c r="H50">
        <f t="shared" si="1"/>
        <v>1</v>
      </c>
      <c r="I50">
        <f t="shared" si="2"/>
        <v>45</v>
      </c>
      <c r="J50">
        <f t="shared" si="3"/>
        <v>1.75</v>
      </c>
      <c r="K50">
        <f t="shared" si="4"/>
        <v>87.5</v>
      </c>
      <c r="M50" s="14">
        <v>46041</v>
      </c>
      <c r="N50" s="11">
        <v>305</v>
      </c>
      <c r="Q50" s="1">
        <v>45979</v>
      </c>
      <c r="R50">
        <f t="shared" si="5"/>
        <v>110</v>
      </c>
      <c r="S50">
        <f t="shared" si="6"/>
        <v>2</v>
      </c>
      <c r="T50">
        <f t="shared" si="7"/>
        <v>0</v>
      </c>
      <c r="U50">
        <f t="shared" si="8"/>
        <v>0</v>
      </c>
      <c r="V50">
        <f t="shared" si="9"/>
        <v>250</v>
      </c>
      <c r="W50">
        <f t="shared" si="10"/>
        <v>18</v>
      </c>
      <c r="X50">
        <f t="shared" si="11"/>
        <v>0</v>
      </c>
      <c r="Y50">
        <f t="shared" si="14"/>
        <v>736.07999999999993</v>
      </c>
      <c r="Z50">
        <f t="shared" si="15"/>
        <v>0</v>
      </c>
      <c r="AA50">
        <f t="shared" si="12"/>
        <v>0</v>
      </c>
      <c r="AB50">
        <f t="shared" si="13"/>
        <v>0</v>
      </c>
      <c r="AE50" s="7">
        <v>45979</v>
      </c>
      <c r="AF50" s="6">
        <v>736.07999999999993</v>
      </c>
    </row>
    <row r="51" spans="1:32" x14ac:dyDescent="0.25">
      <c r="A51" t="s">
        <v>15</v>
      </c>
      <c r="B51" t="s">
        <v>12</v>
      </c>
      <c r="C51" s="1">
        <v>45967</v>
      </c>
      <c r="D51" s="2">
        <v>0.57291666666666663</v>
      </c>
      <c r="E51" s="2">
        <v>0.64583333333333337</v>
      </c>
      <c r="F51">
        <v>40</v>
      </c>
      <c r="G51" s="2">
        <f t="shared" si="0"/>
        <v>7.2916666666666741E-2</v>
      </c>
      <c r="H51">
        <f t="shared" si="1"/>
        <v>1</v>
      </c>
      <c r="I51">
        <f t="shared" si="2"/>
        <v>45</v>
      </c>
      <c r="J51">
        <f t="shared" si="3"/>
        <v>1.75</v>
      </c>
      <c r="K51">
        <f t="shared" si="4"/>
        <v>70</v>
      </c>
      <c r="M51" s="14">
        <v>46042</v>
      </c>
      <c r="N51" s="11">
        <v>120</v>
      </c>
      <c r="Q51" s="1">
        <v>45980</v>
      </c>
      <c r="R51">
        <f t="shared" si="5"/>
        <v>292.5</v>
      </c>
      <c r="S51">
        <f t="shared" si="6"/>
        <v>3</v>
      </c>
      <c r="T51">
        <f t="shared" si="7"/>
        <v>0</v>
      </c>
      <c r="U51">
        <f t="shared" si="8"/>
        <v>0</v>
      </c>
      <c r="V51">
        <f t="shared" si="9"/>
        <v>0</v>
      </c>
      <c r="W51">
        <f t="shared" si="10"/>
        <v>19</v>
      </c>
      <c r="X51">
        <f t="shared" si="11"/>
        <v>0</v>
      </c>
      <c r="Y51">
        <f t="shared" si="14"/>
        <v>1028.58</v>
      </c>
      <c r="Z51">
        <f t="shared" si="15"/>
        <v>0</v>
      </c>
      <c r="AA51">
        <f t="shared" si="12"/>
        <v>0</v>
      </c>
      <c r="AB51">
        <f t="shared" si="13"/>
        <v>0</v>
      </c>
      <c r="AE51" s="7">
        <v>45980</v>
      </c>
      <c r="AF51" s="6">
        <v>1028.58</v>
      </c>
    </row>
    <row r="52" spans="1:32" x14ac:dyDescent="0.25">
      <c r="A52" t="s">
        <v>13</v>
      </c>
      <c r="B52" t="s">
        <v>7</v>
      </c>
      <c r="C52" s="1">
        <v>45967</v>
      </c>
      <c r="D52" s="2">
        <v>0.64583333333333337</v>
      </c>
      <c r="E52" s="2">
        <v>0.70833333333333337</v>
      </c>
      <c r="F52">
        <v>60</v>
      </c>
      <c r="G52" s="2">
        <f t="shared" si="0"/>
        <v>6.25E-2</v>
      </c>
      <c r="H52">
        <f t="shared" si="1"/>
        <v>1</v>
      </c>
      <c r="I52">
        <f t="shared" si="2"/>
        <v>30</v>
      </c>
      <c r="J52">
        <f t="shared" si="3"/>
        <v>1.5</v>
      </c>
      <c r="K52">
        <f t="shared" si="4"/>
        <v>90</v>
      </c>
      <c r="M52" s="14">
        <v>46043</v>
      </c>
      <c r="N52" s="11">
        <v>150</v>
      </c>
      <c r="Q52" s="1">
        <v>45981</v>
      </c>
      <c r="R52">
        <f t="shared" si="5"/>
        <v>270</v>
      </c>
      <c r="S52">
        <f t="shared" si="6"/>
        <v>4</v>
      </c>
      <c r="T52">
        <f t="shared" si="7"/>
        <v>0</v>
      </c>
      <c r="U52">
        <f t="shared" si="8"/>
        <v>0</v>
      </c>
      <c r="V52">
        <f t="shared" si="9"/>
        <v>0</v>
      </c>
      <c r="W52">
        <f t="shared" si="10"/>
        <v>20</v>
      </c>
      <c r="X52">
        <f t="shared" si="11"/>
        <v>0</v>
      </c>
      <c r="Y52">
        <f t="shared" si="14"/>
        <v>1298.58</v>
      </c>
      <c r="Z52">
        <f t="shared" si="15"/>
        <v>0</v>
      </c>
      <c r="AA52">
        <f t="shared" si="12"/>
        <v>0</v>
      </c>
      <c r="AB52">
        <f t="shared" si="13"/>
        <v>400</v>
      </c>
      <c r="AE52" s="7">
        <v>45981</v>
      </c>
      <c r="AF52" s="6">
        <v>1298.58</v>
      </c>
    </row>
    <row r="53" spans="1:32" x14ac:dyDescent="0.25">
      <c r="A53" t="s">
        <v>10</v>
      </c>
      <c r="B53" t="s">
        <v>9</v>
      </c>
      <c r="C53" s="1">
        <v>45967</v>
      </c>
      <c r="D53" s="2">
        <v>0.70833333333333337</v>
      </c>
      <c r="E53" s="2">
        <v>0.75</v>
      </c>
      <c r="F53">
        <v>50</v>
      </c>
      <c r="G53" s="2">
        <f t="shared" si="0"/>
        <v>4.166666666666663E-2</v>
      </c>
      <c r="H53">
        <f t="shared" si="1"/>
        <v>1</v>
      </c>
      <c r="I53">
        <f t="shared" si="2"/>
        <v>0</v>
      </c>
      <c r="J53">
        <f t="shared" si="3"/>
        <v>1</v>
      </c>
      <c r="K53">
        <f t="shared" si="4"/>
        <v>50</v>
      </c>
      <c r="M53" s="14">
        <v>46044</v>
      </c>
      <c r="N53" s="11">
        <v>375</v>
      </c>
      <c r="Q53" s="1">
        <v>45982</v>
      </c>
      <c r="R53">
        <f t="shared" si="5"/>
        <v>0</v>
      </c>
      <c r="S53">
        <f t="shared" si="6"/>
        <v>5</v>
      </c>
      <c r="T53">
        <f t="shared" si="7"/>
        <v>0</v>
      </c>
      <c r="U53">
        <f t="shared" si="8"/>
        <v>0</v>
      </c>
      <c r="V53">
        <f t="shared" si="9"/>
        <v>0</v>
      </c>
      <c r="W53">
        <f t="shared" si="10"/>
        <v>21</v>
      </c>
      <c r="X53">
        <f t="shared" si="11"/>
        <v>0</v>
      </c>
      <c r="Y53">
        <f t="shared" si="14"/>
        <v>898.57999999999993</v>
      </c>
      <c r="Z53">
        <f t="shared" si="15"/>
        <v>0</v>
      </c>
      <c r="AA53">
        <f t="shared" si="12"/>
        <v>0</v>
      </c>
      <c r="AB53">
        <f t="shared" si="13"/>
        <v>0</v>
      </c>
      <c r="AE53" s="7">
        <v>45982</v>
      </c>
      <c r="AF53" s="6">
        <v>898.57999999999993</v>
      </c>
    </row>
    <row r="54" spans="1:32" x14ac:dyDescent="0.25">
      <c r="A54" t="s">
        <v>14</v>
      </c>
      <c r="B54" t="s">
        <v>7</v>
      </c>
      <c r="C54" s="1">
        <v>45968</v>
      </c>
      <c r="D54" s="2">
        <v>0.375</v>
      </c>
      <c r="E54" s="2">
        <v>0.41666666666666669</v>
      </c>
      <c r="F54">
        <v>60</v>
      </c>
      <c r="G54" s="2">
        <f t="shared" si="0"/>
        <v>4.1666666666666685E-2</v>
      </c>
      <c r="H54">
        <f t="shared" si="1"/>
        <v>1</v>
      </c>
      <c r="I54">
        <f t="shared" si="2"/>
        <v>0</v>
      </c>
      <c r="J54">
        <f t="shared" si="3"/>
        <v>1</v>
      </c>
      <c r="K54">
        <f t="shared" si="4"/>
        <v>60</v>
      </c>
      <c r="M54" s="14">
        <v>46045</v>
      </c>
      <c r="N54" s="11">
        <v>285</v>
      </c>
      <c r="Q54" s="1">
        <v>45983</v>
      </c>
      <c r="R54">
        <f t="shared" si="5"/>
        <v>0</v>
      </c>
      <c r="S54">
        <f t="shared" si="6"/>
        <v>6</v>
      </c>
      <c r="T54">
        <f t="shared" si="7"/>
        <v>10</v>
      </c>
      <c r="U54">
        <f t="shared" si="8"/>
        <v>0</v>
      </c>
      <c r="V54">
        <f t="shared" si="9"/>
        <v>0</v>
      </c>
      <c r="W54">
        <f t="shared" si="10"/>
        <v>22</v>
      </c>
      <c r="X54">
        <f t="shared" si="11"/>
        <v>0</v>
      </c>
      <c r="Y54">
        <f t="shared" si="14"/>
        <v>888.57999999999993</v>
      </c>
      <c r="Z54">
        <f t="shared" si="15"/>
        <v>0</v>
      </c>
      <c r="AA54">
        <f t="shared" si="12"/>
        <v>0</v>
      </c>
      <c r="AB54">
        <f t="shared" si="13"/>
        <v>0</v>
      </c>
      <c r="AE54" s="7">
        <v>45983</v>
      </c>
      <c r="AF54" s="6">
        <v>888.57999999999993</v>
      </c>
    </row>
    <row r="55" spans="1:32" x14ac:dyDescent="0.25">
      <c r="A55" t="s">
        <v>13</v>
      </c>
      <c r="B55" t="s">
        <v>7</v>
      </c>
      <c r="C55" s="1">
        <v>45968</v>
      </c>
      <c r="D55" s="2">
        <v>0.44791666666666669</v>
      </c>
      <c r="E55" s="2">
        <v>0.51041666666666663</v>
      </c>
      <c r="F55">
        <v>60</v>
      </c>
      <c r="G55" s="2">
        <f t="shared" si="0"/>
        <v>6.2499999999999944E-2</v>
      </c>
      <c r="H55">
        <f t="shared" si="1"/>
        <v>1</v>
      </c>
      <c r="I55">
        <f t="shared" si="2"/>
        <v>30</v>
      </c>
      <c r="J55">
        <f t="shared" si="3"/>
        <v>1.5</v>
      </c>
      <c r="K55">
        <f t="shared" si="4"/>
        <v>90</v>
      </c>
      <c r="M55" s="14">
        <v>46048</v>
      </c>
      <c r="N55" s="11">
        <v>90</v>
      </c>
      <c r="Q55" s="1">
        <v>45984</v>
      </c>
      <c r="R55">
        <f t="shared" si="5"/>
        <v>0</v>
      </c>
      <c r="S55">
        <f t="shared" si="6"/>
        <v>7</v>
      </c>
      <c r="T55">
        <f t="shared" si="7"/>
        <v>0</v>
      </c>
      <c r="U55">
        <f t="shared" si="8"/>
        <v>10</v>
      </c>
      <c r="V55">
        <f t="shared" si="9"/>
        <v>0</v>
      </c>
      <c r="W55">
        <f t="shared" si="10"/>
        <v>23</v>
      </c>
      <c r="X55">
        <f t="shared" si="11"/>
        <v>0</v>
      </c>
      <c r="Y55">
        <f t="shared" si="14"/>
        <v>878.57999999999993</v>
      </c>
      <c r="Z55">
        <f t="shared" si="15"/>
        <v>0</v>
      </c>
      <c r="AA55">
        <f t="shared" si="12"/>
        <v>0</v>
      </c>
      <c r="AB55">
        <f t="shared" si="13"/>
        <v>0</v>
      </c>
      <c r="AE55" s="7">
        <v>45984</v>
      </c>
      <c r="AF55" s="6">
        <v>878.57999999999993</v>
      </c>
    </row>
    <row r="56" spans="1:32" x14ac:dyDescent="0.25">
      <c r="A56" t="s">
        <v>11</v>
      </c>
      <c r="B56" t="s">
        <v>12</v>
      </c>
      <c r="C56" s="1">
        <v>45971</v>
      </c>
      <c r="D56" s="2">
        <v>0.375</v>
      </c>
      <c r="E56" s="2">
        <v>0.42708333333333331</v>
      </c>
      <c r="F56">
        <v>40</v>
      </c>
      <c r="G56" s="2">
        <f t="shared" si="0"/>
        <v>5.2083333333333315E-2</v>
      </c>
      <c r="H56">
        <f t="shared" si="1"/>
        <v>1</v>
      </c>
      <c r="I56">
        <f t="shared" si="2"/>
        <v>15</v>
      </c>
      <c r="J56">
        <f t="shared" si="3"/>
        <v>1.25</v>
      </c>
      <c r="K56">
        <f t="shared" si="4"/>
        <v>50</v>
      </c>
      <c r="M56" s="14">
        <v>46049</v>
      </c>
      <c r="N56" s="11">
        <v>170</v>
      </c>
      <c r="Q56" s="1">
        <v>45985</v>
      </c>
      <c r="R56">
        <f t="shared" si="5"/>
        <v>330</v>
      </c>
      <c r="S56">
        <f t="shared" si="6"/>
        <v>1</v>
      </c>
      <c r="T56">
        <f t="shared" si="7"/>
        <v>0</v>
      </c>
      <c r="U56">
        <f t="shared" si="8"/>
        <v>0</v>
      </c>
      <c r="V56">
        <f t="shared" si="9"/>
        <v>0</v>
      </c>
      <c r="W56">
        <f t="shared" si="10"/>
        <v>24</v>
      </c>
      <c r="X56">
        <f t="shared" si="11"/>
        <v>0</v>
      </c>
      <c r="Y56">
        <f t="shared" si="14"/>
        <v>1208.58</v>
      </c>
      <c r="Z56">
        <f t="shared" si="15"/>
        <v>0</v>
      </c>
      <c r="AA56">
        <f t="shared" si="12"/>
        <v>0</v>
      </c>
      <c r="AB56">
        <f t="shared" si="13"/>
        <v>0</v>
      </c>
      <c r="AE56" s="7">
        <v>45985</v>
      </c>
      <c r="AF56" s="6">
        <v>1208.58</v>
      </c>
    </row>
    <row r="57" spans="1:32" x14ac:dyDescent="0.25">
      <c r="A57" t="s">
        <v>11</v>
      </c>
      <c r="B57" t="s">
        <v>12</v>
      </c>
      <c r="C57" s="1">
        <v>45971</v>
      </c>
      <c r="D57" s="2">
        <v>0.42708333333333331</v>
      </c>
      <c r="E57" s="2">
        <v>0.47916666666666669</v>
      </c>
      <c r="F57">
        <v>40</v>
      </c>
      <c r="G57" s="2">
        <f t="shared" si="0"/>
        <v>5.208333333333337E-2</v>
      </c>
      <c r="H57">
        <f t="shared" si="1"/>
        <v>1</v>
      </c>
      <c r="I57">
        <f t="shared" si="2"/>
        <v>15</v>
      </c>
      <c r="J57">
        <f t="shared" si="3"/>
        <v>1.25</v>
      </c>
      <c r="K57">
        <f t="shared" si="4"/>
        <v>50</v>
      </c>
      <c r="M57" s="14">
        <v>46050</v>
      </c>
      <c r="N57" s="11">
        <v>40</v>
      </c>
      <c r="Q57" s="1">
        <v>45986</v>
      </c>
      <c r="R57">
        <f t="shared" si="5"/>
        <v>75</v>
      </c>
      <c r="S57">
        <f t="shared" si="6"/>
        <v>2</v>
      </c>
      <c r="T57">
        <f t="shared" si="7"/>
        <v>0</v>
      </c>
      <c r="U57">
        <f t="shared" si="8"/>
        <v>0</v>
      </c>
      <c r="V57">
        <f t="shared" si="9"/>
        <v>250</v>
      </c>
      <c r="W57">
        <f t="shared" si="10"/>
        <v>25</v>
      </c>
      <c r="X57">
        <f t="shared" si="11"/>
        <v>0</v>
      </c>
      <c r="Y57">
        <f t="shared" si="14"/>
        <v>1033.58</v>
      </c>
      <c r="Z57">
        <f t="shared" si="15"/>
        <v>0</v>
      </c>
      <c r="AA57">
        <f t="shared" si="12"/>
        <v>0</v>
      </c>
      <c r="AB57">
        <f t="shared" si="13"/>
        <v>0</v>
      </c>
      <c r="AE57" s="7">
        <v>45986</v>
      </c>
      <c r="AF57" s="6">
        <v>1033.58</v>
      </c>
    </row>
    <row r="58" spans="1:32" x14ac:dyDescent="0.25">
      <c r="A58" t="s">
        <v>16</v>
      </c>
      <c r="B58" t="s">
        <v>12</v>
      </c>
      <c r="C58" s="1">
        <v>45972</v>
      </c>
      <c r="D58" s="2">
        <v>0.375</v>
      </c>
      <c r="E58" s="2">
        <v>0.41666666666666669</v>
      </c>
      <c r="F58">
        <v>40</v>
      </c>
      <c r="G58" s="2">
        <f t="shared" si="0"/>
        <v>4.1666666666666685E-2</v>
      </c>
      <c r="H58">
        <f t="shared" si="1"/>
        <v>1</v>
      </c>
      <c r="I58">
        <f t="shared" si="2"/>
        <v>0</v>
      </c>
      <c r="J58">
        <f t="shared" si="3"/>
        <v>1</v>
      </c>
      <c r="K58">
        <f t="shared" si="4"/>
        <v>40</v>
      </c>
      <c r="M58" s="14">
        <v>46051</v>
      </c>
      <c r="N58" s="11">
        <v>205</v>
      </c>
      <c r="Q58" s="1">
        <v>45987</v>
      </c>
      <c r="R58">
        <f t="shared" si="5"/>
        <v>270</v>
      </c>
      <c r="S58">
        <f t="shared" si="6"/>
        <v>3</v>
      </c>
      <c r="T58">
        <f t="shared" si="7"/>
        <v>0</v>
      </c>
      <c r="U58">
        <f t="shared" si="8"/>
        <v>0</v>
      </c>
      <c r="V58">
        <f t="shared" si="9"/>
        <v>0</v>
      </c>
      <c r="W58">
        <f t="shared" si="10"/>
        <v>26</v>
      </c>
      <c r="X58">
        <f t="shared" si="11"/>
        <v>0</v>
      </c>
      <c r="Y58">
        <f t="shared" si="14"/>
        <v>1303.58</v>
      </c>
      <c r="Z58">
        <f t="shared" si="15"/>
        <v>0</v>
      </c>
      <c r="AA58">
        <f t="shared" si="12"/>
        <v>0</v>
      </c>
      <c r="AB58">
        <f t="shared" si="13"/>
        <v>0</v>
      </c>
      <c r="AE58" s="7">
        <v>45987</v>
      </c>
      <c r="AF58" s="6">
        <v>1303.58</v>
      </c>
    </row>
    <row r="59" spans="1:32" x14ac:dyDescent="0.25">
      <c r="A59" t="s">
        <v>10</v>
      </c>
      <c r="B59" t="s">
        <v>7</v>
      </c>
      <c r="C59" s="1">
        <v>45972</v>
      </c>
      <c r="D59" s="2">
        <v>0.41666666666666669</v>
      </c>
      <c r="E59" s="2">
        <v>0.46875</v>
      </c>
      <c r="F59">
        <v>60</v>
      </c>
      <c r="G59" s="2">
        <f t="shared" si="0"/>
        <v>5.2083333333333315E-2</v>
      </c>
      <c r="H59">
        <f t="shared" si="1"/>
        <v>1</v>
      </c>
      <c r="I59">
        <f t="shared" si="2"/>
        <v>15</v>
      </c>
      <c r="J59">
        <f t="shared" si="3"/>
        <v>1.25</v>
      </c>
      <c r="K59">
        <f t="shared" si="4"/>
        <v>75</v>
      </c>
      <c r="M59" s="14">
        <v>46056</v>
      </c>
      <c r="N59" s="11">
        <v>340</v>
      </c>
      <c r="Q59" s="1">
        <v>45988</v>
      </c>
      <c r="R59">
        <f t="shared" si="5"/>
        <v>0</v>
      </c>
      <c r="S59">
        <f t="shared" si="6"/>
        <v>4</v>
      </c>
      <c r="T59">
        <f t="shared" si="7"/>
        <v>0</v>
      </c>
      <c r="U59">
        <f t="shared" si="8"/>
        <v>0</v>
      </c>
      <c r="V59">
        <f t="shared" si="9"/>
        <v>0</v>
      </c>
      <c r="W59">
        <f t="shared" si="10"/>
        <v>27</v>
      </c>
      <c r="X59">
        <f t="shared" si="11"/>
        <v>0</v>
      </c>
      <c r="Y59">
        <f t="shared" si="14"/>
        <v>1303.58</v>
      </c>
      <c r="Z59">
        <f t="shared" si="15"/>
        <v>0</v>
      </c>
      <c r="AA59">
        <f t="shared" si="12"/>
        <v>0</v>
      </c>
      <c r="AB59">
        <f t="shared" si="13"/>
        <v>400</v>
      </c>
      <c r="AE59" s="7">
        <v>45988</v>
      </c>
      <c r="AF59" s="6">
        <v>1303.58</v>
      </c>
    </row>
    <row r="60" spans="1:32" x14ac:dyDescent="0.25">
      <c r="A60" t="s">
        <v>13</v>
      </c>
      <c r="B60" t="s">
        <v>7</v>
      </c>
      <c r="C60" s="1">
        <v>45972</v>
      </c>
      <c r="D60" s="2">
        <v>0.46875</v>
      </c>
      <c r="E60" s="2">
        <v>0.51041666666666663</v>
      </c>
      <c r="F60">
        <v>60</v>
      </c>
      <c r="G60" s="2">
        <f t="shared" si="0"/>
        <v>4.166666666666663E-2</v>
      </c>
      <c r="H60">
        <f t="shared" si="1"/>
        <v>1</v>
      </c>
      <c r="I60">
        <f t="shared" si="2"/>
        <v>0</v>
      </c>
      <c r="J60">
        <f t="shared" si="3"/>
        <v>1</v>
      </c>
      <c r="K60">
        <f t="shared" si="4"/>
        <v>60</v>
      </c>
      <c r="M60" s="14">
        <v>46057</v>
      </c>
      <c r="N60" s="11">
        <v>260</v>
      </c>
      <c r="Q60" s="1">
        <v>45989</v>
      </c>
      <c r="R60">
        <f t="shared" si="5"/>
        <v>140</v>
      </c>
      <c r="S60">
        <f t="shared" si="6"/>
        <v>5</v>
      </c>
      <c r="T60">
        <f t="shared" si="7"/>
        <v>0</v>
      </c>
      <c r="U60">
        <f t="shared" si="8"/>
        <v>0</v>
      </c>
      <c r="V60">
        <f t="shared" si="9"/>
        <v>0</v>
      </c>
      <c r="W60">
        <f t="shared" si="10"/>
        <v>28</v>
      </c>
      <c r="X60">
        <f t="shared" si="11"/>
        <v>0</v>
      </c>
      <c r="Y60">
        <f t="shared" si="14"/>
        <v>1043.58</v>
      </c>
      <c r="Z60">
        <f t="shared" si="15"/>
        <v>0</v>
      </c>
      <c r="AA60">
        <f t="shared" si="12"/>
        <v>0</v>
      </c>
      <c r="AB60">
        <f t="shared" si="13"/>
        <v>0</v>
      </c>
      <c r="AE60" s="7">
        <v>45989</v>
      </c>
      <c r="AF60" s="6">
        <v>1043.58</v>
      </c>
    </row>
    <row r="61" spans="1:32" x14ac:dyDescent="0.25">
      <c r="A61" t="s">
        <v>18</v>
      </c>
      <c r="B61" t="s">
        <v>12</v>
      </c>
      <c r="C61" s="1">
        <v>45973</v>
      </c>
      <c r="D61" s="2">
        <v>0.375</v>
      </c>
      <c r="E61" s="2">
        <v>0.41666666666666669</v>
      </c>
      <c r="F61">
        <v>40</v>
      </c>
      <c r="G61" s="2">
        <f t="shared" si="0"/>
        <v>4.1666666666666685E-2</v>
      </c>
      <c r="H61">
        <f t="shared" si="1"/>
        <v>1</v>
      </c>
      <c r="I61">
        <f t="shared" si="2"/>
        <v>0</v>
      </c>
      <c r="J61">
        <f t="shared" si="3"/>
        <v>1</v>
      </c>
      <c r="K61">
        <f t="shared" si="4"/>
        <v>40</v>
      </c>
      <c r="M61" s="14">
        <v>46058</v>
      </c>
      <c r="N61" s="11">
        <v>325</v>
      </c>
      <c r="Q61" s="1">
        <v>45990</v>
      </c>
      <c r="R61">
        <f t="shared" si="5"/>
        <v>0</v>
      </c>
      <c r="S61">
        <f t="shared" si="6"/>
        <v>6</v>
      </c>
      <c r="T61">
        <f t="shared" si="7"/>
        <v>10</v>
      </c>
      <c r="U61">
        <f t="shared" si="8"/>
        <v>0</v>
      </c>
      <c r="V61">
        <f t="shared" si="9"/>
        <v>0</v>
      </c>
      <c r="W61">
        <f t="shared" si="10"/>
        <v>29</v>
      </c>
      <c r="X61">
        <f t="shared" si="11"/>
        <v>0</v>
      </c>
      <c r="Y61">
        <f t="shared" si="14"/>
        <v>1033.58</v>
      </c>
      <c r="Z61">
        <f t="shared" si="15"/>
        <v>0</v>
      </c>
      <c r="AA61">
        <f t="shared" si="12"/>
        <v>0</v>
      </c>
      <c r="AB61">
        <f t="shared" si="13"/>
        <v>0</v>
      </c>
      <c r="AE61" s="7">
        <v>45990</v>
      </c>
      <c r="AF61" s="6">
        <v>1033.58</v>
      </c>
    </row>
    <row r="62" spans="1:32" x14ac:dyDescent="0.25">
      <c r="A62" t="s">
        <v>16</v>
      </c>
      <c r="B62" t="s">
        <v>7</v>
      </c>
      <c r="C62" s="1">
        <v>45973</v>
      </c>
      <c r="D62" s="2">
        <v>0.45833333333333331</v>
      </c>
      <c r="E62" s="2">
        <v>0.52083333333333337</v>
      </c>
      <c r="F62">
        <v>60</v>
      </c>
      <c r="G62" s="2">
        <f t="shared" si="0"/>
        <v>6.2500000000000056E-2</v>
      </c>
      <c r="H62">
        <f t="shared" si="1"/>
        <v>1</v>
      </c>
      <c r="I62">
        <f t="shared" si="2"/>
        <v>30</v>
      </c>
      <c r="J62">
        <f t="shared" si="3"/>
        <v>1.5</v>
      </c>
      <c r="K62">
        <f t="shared" si="4"/>
        <v>90</v>
      </c>
      <c r="M62" s="14">
        <v>46059</v>
      </c>
      <c r="N62" s="11">
        <v>327.5</v>
      </c>
      <c r="Q62" s="1">
        <v>45991</v>
      </c>
      <c r="R62">
        <f t="shared" si="5"/>
        <v>0</v>
      </c>
      <c r="S62">
        <f t="shared" si="6"/>
        <v>7</v>
      </c>
      <c r="T62">
        <f t="shared" si="7"/>
        <v>0</v>
      </c>
      <c r="U62">
        <f t="shared" si="8"/>
        <v>10</v>
      </c>
      <c r="V62">
        <f t="shared" si="9"/>
        <v>0</v>
      </c>
      <c r="W62">
        <f t="shared" si="10"/>
        <v>30</v>
      </c>
      <c r="X62">
        <f t="shared" si="11"/>
        <v>0</v>
      </c>
      <c r="Y62">
        <f t="shared" si="14"/>
        <v>1023.5799999999999</v>
      </c>
      <c r="Z62">
        <f t="shared" si="15"/>
        <v>0</v>
      </c>
      <c r="AA62">
        <f t="shared" si="12"/>
        <v>0</v>
      </c>
      <c r="AB62">
        <f t="shared" si="13"/>
        <v>0</v>
      </c>
      <c r="AE62" s="7">
        <v>45991</v>
      </c>
      <c r="AF62" s="6">
        <v>1023.5799999999999</v>
      </c>
    </row>
    <row r="63" spans="1:32" x14ac:dyDescent="0.25">
      <c r="A63" t="s">
        <v>6</v>
      </c>
      <c r="B63" t="s">
        <v>7</v>
      </c>
      <c r="C63" s="1">
        <v>45973</v>
      </c>
      <c r="D63" s="2">
        <v>0.53125</v>
      </c>
      <c r="E63" s="2">
        <v>0.57291666666666663</v>
      </c>
      <c r="F63">
        <v>60</v>
      </c>
      <c r="G63" s="2">
        <f t="shared" si="0"/>
        <v>4.166666666666663E-2</v>
      </c>
      <c r="H63">
        <f t="shared" si="1"/>
        <v>1</v>
      </c>
      <c r="I63">
        <f t="shared" si="2"/>
        <v>0</v>
      </c>
      <c r="J63">
        <f t="shared" si="3"/>
        <v>1</v>
      </c>
      <c r="K63">
        <f t="shared" si="4"/>
        <v>60</v>
      </c>
      <c r="M63" s="14">
        <v>46062</v>
      </c>
      <c r="N63" s="11">
        <v>62.5</v>
      </c>
      <c r="Q63" s="1">
        <v>45992</v>
      </c>
      <c r="R63">
        <f t="shared" si="5"/>
        <v>0</v>
      </c>
      <c r="S63">
        <f t="shared" si="6"/>
        <v>1</v>
      </c>
      <c r="T63">
        <f t="shared" si="7"/>
        <v>0</v>
      </c>
      <c r="U63">
        <f t="shared" si="8"/>
        <v>0</v>
      </c>
      <c r="V63">
        <f t="shared" si="9"/>
        <v>0</v>
      </c>
      <c r="W63">
        <f t="shared" si="10"/>
        <v>1</v>
      </c>
      <c r="X63">
        <f t="shared" si="11"/>
        <v>0</v>
      </c>
      <c r="Y63">
        <f t="shared" si="14"/>
        <v>1023.5799999999999</v>
      </c>
      <c r="Z63">
        <f t="shared" si="15"/>
        <v>0</v>
      </c>
      <c r="AA63">
        <f t="shared" si="12"/>
        <v>0</v>
      </c>
      <c r="AB63">
        <f t="shared" si="13"/>
        <v>0</v>
      </c>
      <c r="AE63" s="7">
        <v>45992</v>
      </c>
      <c r="AF63" s="6">
        <v>1023.5799999999999</v>
      </c>
    </row>
    <row r="64" spans="1:32" x14ac:dyDescent="0.25">
      <c r="A64" t="s">
        <v>13</v>
      </c>
      <c r="B64" t="s">
        <v>7</v>
      </c>
      <c r="C64" s="1">
        <v>45973</v>
      </c>
      <c r="D64" s="2">
        <v>0.57291666666666663</v>
      </c>
      <c r="E64" s="2">
        <v>0.625</v>
      </c>
      <c r="F64">
        <v>60</v>
      </c>
      <c r="G64" s="2">
        <f t="shared" si="0"/>
        <v>5.208333333333337E-2</v>
      </c>
      <c r="H64">
        <f t="shared" si="1"/>
        <v>1</v>
      </c>
      <c r="I64">
        <f t="shared" si="2"/>
        <v>15</v>
      </c>
      <c r="J64">
        <f t="shared" si="3"/>
        <v>1.25</v>
      </c>
      <c r="K64">
        <f t="shared" si="4"/>
        <v>75</v>
      </c>
      <c r="M64" s="14">
        <v>46063</v>
      </c>
      <c r="N64" s="11">
        <v>407.5</v>
      </c>
      <c r="Q64" s="1">
        <v>45993</v>
      </c>
      <c r="R64">
        <f t="shared" si="5"/>
        <v>230</v>
      </c>
      <c r="S64">
        <f t="shared" si="6"/>
        <v>2</v>
      </c>
      <c r="T64">
        <f t="shared" si="7"/>
        <v>0</v>
      </c>
      <c r="U64">
        <f t="shared" si="8"/>
        <v>0</v>
      </c>
      <c r="V64">
        <f t="shared" si="9"/>
        <v>250</v>
      </c>
      <c r="W64">
        <f t="shared" si="10"/>
        <v>2</v>
      </c>
      <c r="X64">
        <f t="shared" si="11"/>
        <v>0</v>
      </c>
      <c r="Y64">
        <f t="shared" si="14"/>
        <v>1003.5799999999999</v>
      </c>
      <c r="Z64">
        <f t="shared" si="15"/>
        <v>0</v>
      </c>
      <c r="AA64">
        <f t="shared" si="12"/>
        <v>0</v>
      </c>
      <c r="AB64">
        <f t="shared" si="13"/>
        <v>0</v>
      </c>
      <c r="AE64" s="7">
        <v>45993</v>
      </c>
      <c r="AF64" s="6">
        <v>1003.5799999999999</v>
      </c>
    </row>
    <row r="65" spans="1:32" x14ac:dyDescent="0.25">
      <c r="A65" t="s">
        <v>14</v>
      </c>
      <c r="B65" t="s">
        <v>7</v>
      </c>
      <c r="C65" s="1">
        <v>45973</v>
      </c>
      <c r="D65" s="2">
        <v>0.65625</v>
      </c>
      <c r="E65" s="2">
        <v>0.71875</v>
      </c>
      <c r="F65">
        <v>60</v>
      </c>
      <c r="G65" s="2">
        <f t="shared" si="0"/>
        <v>6.25E-2</v>
      </c>
      <c r="H65">
        <f t="shared" si="1"/>
        <v>1</v>
      </c>
      <c r="I65">
        <f t="shared" si="2"/>
        <v>30</v>
      </c>
      <c r="J65">
        <f t="shared" si="3"/>
        <v>1.5</v>
      </c>
      <c r="K65">
        <f t="shared" si="4"/>
        <v>90</v>
      </c>
      <c r="M65" s="14">
        <v>46064</v>
      </c>
      <c r="N65" s="11">
        <v>275</v>
      </c>
      <c r="Q65" s="1">
        <v>45994</v>
      </c>
      <c r="R65">
        <f t="shared" si="5"/>
        <v>312.5</v>
      </c>
      <c r="S65">
        <f t="shared" si="6"/>
        <v>3</v>
      </c>
      <c r="T65">
        <f t="shared" si="7"/>
        <v>0</v>
      </c>
      <c r="U65">
        <f t="shared" si="8"/>
        <v>0</v>
      </c>
      <c r="V65">
        <f t="shared" si="9"/>
        <v>0</v>
      </c>
      <c r="W65">
        <f t="shared" si="10"/>
        <v>3</v>
      </c>
      <c r="X65">
        <f t="shared" si="11"/>
        <v>0</v>
      </c>
      <c r="Y65">
        <f t="shared" si="14"/>
        <v>1316.08</v>
      </c>
      <c r="Z65">
        <f t="shared" si="15"/>
        <v>0</v>
      </c>
      <c r="AA65">
        <f t="shared" si="12"/>
        <v>0</v>
      </c>
      <c r="AB65">
        <f t="shared" si="13"/>
        <v>0</v>
      </c>
      <c r="AE65" s="7">
        <v>45994</v>
      </c>
      <c r="AF65" s="6">
        <v>1316.08</v>
      </c>
    </row>
    <row r="66" spans="1:32" x14ac:dyDescent="0.25">
      <c r="A66" t="s">
        <v>18</v>
      </c>
      <c r="B66" t="s">
        <v>12</v>
      </c>
      <c r="C66" s="1">
        <v>45974</v>
      </c>
      <c r="D66" s="2">
        <v>0.375</v>
      </c>
      <c r="E66" s="2">
        <v>0.45833333333333331</v>
      </c>
      <c r="F66">
        <v>40</v>
      </c>
      <c r="G66" s="2">
        <f t="shared" si="0"/>
        <v>8.3333333333333315E-2</v>
      </c>
      <c r="H66">
        <f t="shared" si="1"/>
        <v>2</v>
      </c>
      <c r="I66">
        <f t="shared" si="2"/>
        <v>0</v>
      </c>
      <c r="J66">
        <f t="shared" si="3"/>
        <v>2</v>
      </c>
      <c r="K66">
        <f t="shared" si="4"/>
        <v>80</v>
      </c>
      <c r="M66" s="14">
        <v>46065</v>
      </c>
      <c r="N66" s="11">
        <v>227.5</v>
      </c>
      <c r="Q66" s="1">
        <v>45995</v>
      </c>
      <c r="R66">
        <f t="shared" si="5"/>
        <v>0</v>
      </c>
      <c r="S66">
        <f t="shared" si="6"/>
        <v>4</v>
      </c>
      <c r="T66">
        <f t="shared" si="7"/>
        <v>0</v>
      </c>
      <c r="U66">
        <f t="shared" si="8"/>
        <v>0</v>
      </c>
      <c r="V66">
        <f t="shared" si="9"/>
        <v>0</v>
      </c>
      <c r="W66">
        <f t="shared" si="10"/>
        <v>4</v>
      </c>
      <c r="X66">
        <f t="shared" si="11"/>
        <v>0</v>
      </c>
      <c r="Y66">
        <f t="shared" si="14"/>
        <v>1316.08</v>
      </c>
      <c r="Z66">
        <f t="shared" si="15"/>
        <v>0</v>
      </c>
      <c r="AA66">
        <f t="shared" si="12"/>
        <v>0</v>
      </c>
      <c r="AB66">
        <f t="shared" si="13"/>
        <v>400</v>
      </c>
      <c r="AE66" s="7">
        <v>45995</v>
      </c>
      <c r="AF66" s="6">
        <v>1316.08</v>
      </c>
    </row>
    <row r="67" spans="1:32" x14ac:dyDescent="0.25">
      <c r="A67" t="s">
        <v>18</v>
      </c>
      <c r="B67" t="s">
        <v>12</v>
      </c>
      <c r="C67" s="1">
        <v>45974</v>
      </c>
      <c r="D67" s="2">
        <v>0.46875</v>
      </c>
      <c r="E67" s="2">
        <v>0.53125</v>
      </c>
      <c r="F67">
        <v>40</v>
      </c>
      <c r="G67" s="2">
        <f t="shared" ref="G67:G130" si="16">E67-D67</f>
        <v>6.25E-2</v>
      </c>
      <c r="H67">
        <f t="shared" ref="H67:H130" si="17">HOUR(G67)</f>
        <v>1</v>
      </c>
      <c r="I67">
        <f t="shared" ref="I67:I130" si="18">MINUTE(G67)</f>
        <v>30</v>
      </c>
      <c r="J67">
        <f t="shared" ref="J67:J130" si="19">H67+I67/60</f>
        <v>1.5</v>
      </c>
      <c r="K67">
        <f t="shared" ref="K67:K130" si="20">J67*F67</f>
        <v>60</v>
      </c>
      <c r="M67" s="14">
        <v>46066</v>
      </c>
      <c r="N67" s="11">
        <v>265</v>
      </c>
      <c r="Q67" s="1">
        <v>45996</v>
      </c>
      <c r="R67">
        <f t="shared" ref="R67:R130" si="21">IFERROR(VLOOKUP(Q67,$M$2:$N$76,2,0),0)</f>
        <v>235</v>
      </c>
      <c r="S67">
        <f t="shared" ref="S67:S130" si="22">WEEKDAY(Q67,2)</f>
        <v>5</v>
      </c>
      <c r="T67">
        <f t="shared" ref="T67:T130" si="23">IF(S67=6,10,0)</f>
        <v>0</v>
      </c>
      <c r="U67">
        <f t="shared" ref="U67:U130" si="24">IF(S67=7,10,0)</f>
        <v>0</v>
      </c>
      <c r="V67">
        <f t="shared" ref="V67:V130" si="25">IF(S67=2,250,0)</f>
        <v>0</v>
      </c>
      <c r="W67">
        <f t="shared" ref="W67:W130" si="26">DAY(Q67)</f>
        <v>5</v>
      </c>
      <c r="X67">
        <f t="shared" ref="X67:X130" si="27">IF(W67=15,600,0)</f>
        <v>0</v>
      </c>
      <c r="Y67">
        <f t="shared" si="14"/>
        <v>1151.08</v>
      </c>
      <c r="Z67">
        <f t="shared" si="15"/>
        <v>0</v>
      </c>
      <c r="AA67">
        <f t="shared" ref="AA67:AA130" si="28">ROUNDDOWN(IF(S67=4,IF(AND(Y67&gt;500,Y67&lt;=600),IF(Y67*0.5&gt;100,Y67*0.2,100),0),0),2)</f>
        <v>0</v>
      </c>
      <c r="AB67">
        <f t="shared" ref="AB67:AB130" si="29">ROUNDDOWN(IF(S67=4,IF(Y67&gt;600,400,0),0),2)</f>
        <v>0</v>
      </c>
      <c r="AE67" s="7">
        <v>45996</v>
      </c>
      <c r="AF67" s="6">
        <v>1151.08</v>
      </c>
    </row>
    <row r="68" spans="1:32" x14ac:dyDescent="0.25">
      <c r="A68" t="s">
        <v>13</v>
      </c>
      <c r="B68" t="s">
        <v>9</v>
      </c>
      <c r="C68" s="1">
        <v>45974</v>
      </c>
      <c r="D68" s="2">
        <v>0.5625</v>
      </c>
      <c r="E68" s="2">
        <v>0.63541666666666663</v>
      </c>
      <c r="F68">
        <v>50</v>
      </c>
      <c r="G68" s="2">
        <f t="shared" si="16"/>
        <v>7.291666666666663E-2</v>
      </c>
      <c r="H68">
        <f t="shared" si="17"/>
        <v>1</v>
      </c>
      <c r="I68">
        <f t="shared" si="18"/>
        <v>45</v>
      </c>
      <c r="J68">
        <f t="shared" si="19"/>
        <v>1.75</v>
      </c>
      <c r="K68">
        <f t="shared" si="20"/>
        <v>87.5</v>
      </c>
      <c r="M68" s="14">
        <v>46069</v>
      </c>
      <c r="N68" s="11">
        <v>135</v>
      </c>
      <c r="Q68" s="1">
        <v>45997</v>
      </c>
      <c r="R68">
        <f t="shared" si="21"/>
        <v>0</v>
      </c>
      <c r="S68">
        <f t="shared" si="22"/>
        <v>6</v>
      </c>
      <c r="T68">
        <f t="shared" si="23"/>
        <v>10</v>
      </c>
      <c r="U68">
        <f t="shared" si="24"/>
        <v>0</v>
      </c>
      <c r="V68">
        <f t="shared" si="25"/>
        <v>0</v>
      </c>
      <c r="W68">
        <f t="shared" si="26"/>
        <v>6</v>
      </c>
      <c r="X68">
        <f t="shared" si="27"/>
        <v>0</v>
      </c>
      <c r="Y68">
        <f t="shared" ref="Y68:Y131" si="30">Y67+R68-T68-U68-V68-X68-Z67-AA67-AB67</f>
        <v>1141.08</v>
      </c>
      <c r="Z68">
        <f t="shared" ref="Z68:Z131" si="31">ROUNDDOWN(IF(S68=4,IF(Y68&lt;=500,IF(Y68*0.2&gt;50,Y68*0.2,50),0),0),2)</f>
        <v>0</v>
      </c>
      <c r="AA68">
        <f t="shared" si="28"/>
        <v>0</v>
      </c>
      <c r="AB68">
        <f t="shared" si="29"/>
        <v>0</v>
      </c>
      <c r="AE68" s="7">
        <v>45997</v>
      </c>
      <c r="AF68" s="6">
        <v>1141.08</v>
      </c>
    </row>
    <row r="69" spans="1:32" x14ac:dyDescent="0.25">
      <c r="A69" t="s">
        <v>20</v>
      </c>
      <c r="B69" t="s">
        <v>12</v>
      </c>
      <c r="C69" s="1">
        <v>45974</v>
      </c>
      <c r="D69" s="2">
        <v>0.66666666666666663</v>
      </c>
      <c r="E69" s="2">
        <v>0.75</v>
      </c>
      <c r="F69">
        <v>40</v>
      </c>
      <c r="G69" s="2">
        <f t="shared" si="16"/>
        <v>8.333333333333337E-2</v>
      </c>
      <c r="H69">
        <f t="shared" si="17"/>
        <v>2</v>
      </c>
      <c r="I69">
        <f t="shared" si="18"/>
        <v>0</v>
      </c>
      <c r="J69">
        <f t="shared" si="19"/>
        <v>2</v>
      </c>
      <c r="K69">
        <f t="shared" si="20"/>
        <v>80</v>
      </c>
      <c r="M69" s="14">
        <v>46070</v>
      </c>
      <c r="N69" s="11">
        <v>317.5</v>
      </c>
      <c r="Q69" s="1">
        <v>45998</v>
      </c>
      <c r="R69">
        <f t="shared" si="21"/>
        <v>0</v>
      </c>
      <c r="S69">
        <f t="shared" si="22"/>
        <v>7</v>
      </c>
      <c r="T69">
        <f t="shared" si="23"/>
        <v>0</v>
      </c>
      <c r="U69">
        <f t="shared" si="24"/>
        <v>10</v>
      </c>
      <c r="V69">
        <f t="shared" si="25"/>
        <v>0</v>
      </c>
      <c r="W69">
        <f t="shared" si="26"/>
        <v>7</v>
      </c>
      <c r="X69">
        <f t="shared" si="27"/>
        <v>0</v>
      </c>
      <c r="Y69">
        <f t="shared" si="30"/>
        <v>1131.08</v>
      </c>
      <c r="Z69">
        <f t="shared" si="31"/>
        <v>0</v>
      </c>
      <c r="AA69">
        <f t="shared" si="28"/>
        <v>0</v>
      </c>
      <c r="AB69">
        <f t="shared" si="29"/>
        <v>0</v>
      </c>
      <c r="AE69" s="7">
        <v>45998</v>
      </c>
      <c r="AF69" s="6">
        <v>1131.08</v>
      </c>
    </row>
    <row r="70" spans="1:32" x14ac:dyDescent="0.25">
      <c r="A70" t="s">
        <v>16</v>
      </c>
      <c r="B70" t="s">
        <v>12</v>
      </c>
      <c r="C70" s="1">
        <v>45975</v>
      </c>
      <c r="D70" s="2">
        <v>0.375</v>
      </c>
      <c r="E70" s="2">
        <v>0.42708333333333331</v>
      </c>
      <c r="F70">
        <v>40</v>
      </c>
      <c r="G70" s="2">
        <f t="shared" si="16"/>
        <v>5.2083333333333315E-2</v>
      </c>
      <c r="H70">
        <f t="shared" si="17"/>
        <v>1</v>
      </c>
      <c r="I70">
        <f t="shared" si="18"/>
        <v>15</v>
      </c>
      <c r="J70">
        <f t="shared" si="19"/>
        <v>1.25</v>
      </c>
      <c r="K70">
        <f t="shared" si="20"/>
        <v>50</v>
      </c>
      <c r="M70" s="14">
        <v>46071</v>
      </c>
      <c r="N70" s="11">
        <v>255</v>
      </c>
      <c r="Q70" s="1">
        <v>45999</v>
      </c>
      <c r="R70">
        <f t="shared" si="21"/>
        <v>175</v>
      </c>
      <c r="S70">
        <f t="shared" si="22"/>
        <v>1</v>
      </c>
      <c r="T70">
        <f t="shared" si="23"/>
        <v>0</v>
      </c>
      <c r="U70">
        <f t="shared" si="24"/>
        <v>0</v>
      </c>
      <c r="V70">
        <f t="shared" si="25"/>
        <v>0</v>
      </c>
      <c r="W70">
        <f t="shared" si="26"/>
        <v>8</v>
      </c>
      <c r="X70">
        <f t="shared" si="27"/>
        <v>0</v>
      </c>
      <c r="Y70">
        <f t="shared" si="30"/>
        <v>1306.08</v>
      </c>
      <c r="Z70">
        <f t="shared" si="31"/>
        <v>0</v>
      </c>
      <c r="AA70">
        <f t="shared" si="28"/>
        <v>0</v>
      </c>
      <c r="AB70">
        <f t="shared" si="29"/>
        <v>0</v>
      </c>
      <c r="AE70" s="7">
        <v>45999</v>
      </c>
      <c r="AF70" s="6">
        <v>1306.08</v>
      </c>
    </row>
    <row r="71" spans="1:32" x14ac:dyDescent="0.25">
      <c r="A71" t="s">
        <v>8</v>
      </c>
      <c r="B71" t="s">
        <v>9</v>
      </c>
      <c r="C71" s="1">
        <v>45975</v>
      </c>
      <c r="D71" s="2">
        <v>0.4375</v>
      </c>
      <c r="E71" s="2">
        <v>0.48958333333333331</v>
      </c>
      <c r="F71">
        <v>50</v>
      </c>
      <c r="G71" s="2">
        <f t="shared" si="16"/>
        <v>5.2083333333333315E-2</v>
      </c>
      <c r="H71">
        <f t="shared" si="17"/>
        <v>1</v>
      </c>
      <c r="I71">
        <f t="shared" si="18"/>
        <v>15</v>
      </c>
      <c r="J71">
        <f t="shared" si="19"/>
        <v>1.25</v>
      </c>
      <c r="K71">
        <f t="shared" si="20"/>
        <v>62.5</v>
      </c>
      <c r="M71" s="14">
        <v>46072</v>
      </c>
      <c r="N71" s="11">
        <v>100</v>
      </c>
      <c r="Q71" s="1">
        <v>46000</v>
      </c>
      <c r="R71">
        <f t="shared" si="21"/>
        <v>125</v>
      </c>
      <c r="S71">
        <f t="shared" si="22"/>
        <v>2</v>
      </c>
      <c r="T71">
        <f t="shared" si="23"/>
        <v>0</v>
      </c>
      <c r="U71">
        <f t="shared" si="24"/>
        <v>0</v>
      </c>
      <c r="V71">
        <f t="shared" si="25"/>
        <v>250</v>
      </c>
      <c r="W71">
        <f t="shared" si="26"/>
        <v>9</v>
      </c>
      <c r="X71">
        <f t="shared" si="27"/>
        <v>0</v>
      </c>
      <c r="Y71">
        <f t="shared" si="30"/>
        <v>1181.08</v>
      </c>
      <c r="Z71">
        <f t="shared" si="31"/>
        <v>0</v>
      </c>
      <c r="AA71">
        <f t="shared" si="28"/>
        <v>0</v>
      </c>
      <c r="AB71">
        <f t="shared" si="29"/>
        <v>0</v>
      </c>
      <c r="AE71" s="7">
        <v>46000</v>
      </c>
      <c r="AF71" s="6">
        <v>1181.08</v>
      </c>
    </row>
    <row r="72" spans="1:32" x14ac:dyDescent="0.25">
      <c r="A72" t="s">
        <v>11</v>
      </c>
      <c r="B72" t="s">
        <v>12</v>
      </c>
      <c r="C72" s="1">
        <v>45975</v>
      </c>
      <c r="D72" s="2">
        <v>0.51041666666666663</v>
      </c>
      <c r="E72" s="2">
        <v>0.59375</v>
      </c>
      <c r="F72">
        <v>40</v>
      </c>
      <c r="G72" s="2">
        <f t="shared" si="16"/>
        <v>8.333333333333337E-2</v>
      </c>
      <c r="H72">
        <f t="shared" si="17"/>
        <v>2</v>
      </c>
      <c r="I72">
        <f t="shared" si="18"/>
        <v>0</v>
      </c>
      <c r="J72">
        <f t="shared" si="19"/>
        <v>2</v>
      </c>
      <c r="K72">
        <f t="shared" si="20"/>
        <v>80</v>
      </c>
      <c r="M72" s="14">
        <v>46073</v>
      </c>
      <c r="N72" s="11">
        <v>382.5</v>
      </c>
      <c r="Q72" s="1">
        <v>46001</v>
      </c>
      <c r="R72">
        <f t="shared" si="21"/>
        <v>345</v>
      </c>
      <c r="S72">
        <f t="shared" si="22"/>
        <v>3</v>
      </c>
      <c r="T72">
        <f t="shared" si="23"/>
        <v>0</v>
      </c>
      <c r="U72">
        <f t="shared" si="24"/>
        <v>0</v>
      </c>
      <c r="V72">
        <f t="shared" si="25"/>
        <v>0</v>
      </c>
      <c r="W72">
        <f t="shared" si="26"/>
        <v>10</v>
      </c>
      <c r="X72">
        <f t="shared" si="27"/>
        <v>0</v>
      </c>
      <c r="Y72">
        <f t="shared" si="30"/>
        <v>1526.08</v>
      </c>
      <c r="Z72">
        <f t="shared" si="31"/>
        <v>0</v>
      </c>
      <c r="AA72">
        <f t="shared" si="28"/>
        <v>0</v>
      </c>
      <c r="AB72">
        <f t="shared" si="29"/>
        <v>0</v>
      </c>
      <c r="AE72" s="7">
        <v>46001</v>
      </c>
      <c r="AF72" s="6">
        <v>1526.08</v>
      </c>
    </row>
    <row r="73" spans="1:32" x14ac:dyDescent="0.25">
      <c r="A73" t="s">
        <v>11</v>
      </c>
      <c r="B73" t="s">
        <v>12</v>
      </c>
      <c r="C73" s="1">
        <v>45978</v>
      </c>
      <c r="D73" s="2">
        <v>0.375</v>
      </c>
      <c r="E73" s="2">
        <v>0.45833333333333331</v>
      </c>
      <c r="F73">
        <v>40</v>
      </c>
      <c r="G73" s="2">
        <f t="shared" si="16"/>
        <v>8.3333333333333315E-2</v>
      </c>
      <c r="H73">
        <f t="shared" si="17"/>
        <v>2</v>
      </c>
      <c r="I73">
        <f t="shared" si="18"/>
        <v>0</v>
      </c>
      <c r="J73">
        <f t="shared" si="19"/>
        <v>2</v>
      </c>
      <c r="K73">
        <f t="shared" si="20"/>
        <v>80</v>
      </c>
      <c r="M73" s="14">
        <v>46076</v>
      </c>
      <c r="N73" s="11">
        <v>50</v>
      </c>
      <c r="Q73" s="1">
        <v>46002</v>
      </c>
      <c r="R73">
        <f t="shared" si="21"/>
        <v>125</v>
      </c>
      <c r="S73">
        <f t="shared" si="22"/>
        <v>4</v>
      </c>
      <c r="T73">
        <f t="shared" si="23"/>
        <v>0</v>
      </c>
      <c r="U73">
        <f t="shared" si="24"/>
        <v>0</v>
      </c>
      <c r="V73">
        <f t="shared" si="25"/>
        <v>0</v>
      </c>
      <c r="W73">
        <f t="shared" si="26"/>
        <v>11</v>
      </c>
      <c r="X73">
        <f t="shared" si="27"/>
        <v>0</v>
      </c>
      <c r="Y73">
        <f t="shared" si="30"/>
        <v>1651.08</v>
      </c>
      <c r="Z73">
        <f t="shared" si="31"/>
        <v>0</v>
      </c>
      <c r="AA73">
        <f t="shared" si="28"/>
        <v>0</v>
      </c>
      <c r="AB73">
        <f t="shared" si="29"/>
        <v>400</v>
      </c>
      <c r="AE73" s="7">
        <v>46002</v>
      </c>
      <c r="AF73" s="6">
        <v>1651.08</v>
      </c>
    </row>
    <row r="74" spans="1:32" x14ac:dyDescent="0.25">
      <c r="A74" t="s">
        <v>6</v>
      </c>
      <c r="B74" t="s">
        <v>7</v>
      </c>
      <c r="C74" s="1">
        <v>45978</v>
      </c>
      <c r="D74" s="2">
        <v>0.47916666666666669</v>
      </c>
      <c r="E74" s="2">
        <v>0.55208333333333337</v>
      </c>
      <c r="F74">
        <v>60</v>
      </c>
      <c r="G74" s="2">
        <f t="shared" si="16"/>
        <v>7.2916666666666685E-2</v>
      </c>
      <c r="H74">
        <f t="shared" si="17"/>
        <v>1</v>
      </c>
      <c r="I74">
        <f t="shared" si="18"/>
        <v>45</v>
      </c>
      <c r="J74">
        <f t="shared" si="19"/>
        <v>1.75</v>
      </c>
      <c r="K74">
        <f t="shared" si="20"/>
        <v>105</v>
      </c>
      <c r="M74" s="14">
        <v>46077</v>
      </c>
      <c r="N74" s="11">
        <v>225</v>
      </c>
      <c r="Q74" s="1">
        <v>46003</v>
      </c>
      <c r="R74">
        <f t="shared" si="21"/>
        <v>215</v>
      </c>
      <c r="S74">
        <f t="shared" si="22"/>
        <v>5</v>
      </c>
      <c r="T74">
        <f t="shared" si="23"/>
        <v>0</v>
      </c>
      <c r="U74">
        <f t="shared" si="24"/>
        <v>0</v>
      </c>
      <c r="V74">
        <f t="shared" si="25"/>
        <v>0</v>
      </c>
      <c r="W74">
        <f t="shared" si="26"/>
        <v>12</v>
      </c>
      <c r="X74">
        <f t="shared" si="27"/>
        <v>0</v>
      </c>
      <c r="Y74">
        <f t="shared" si="30"/>
        <v>1466.08</v>
      </c>
      <c r="Z74">
        <f t="shared" si="31"/>
        <v>0</v>
      </c>
      <c r="AA74">
        <f t="shared" si="28"/>
        <v>0</v>
      </c>
      <c r="AB74">
        <f t="shared" si="29"/>
        <v>0</v>
      </c>
      <c r="AE74" s="7">
        <v>46003</v>
      </c>
      <c r="AF74" s="6">
        <v>1466.08</v>
      </c>
    </row>
    <row r="75" spans="1:32" x14ac:dyDescent="0.25">
      <c r="A75" t="s">
        <v>6</v>
      </c>
      <c r="B75" t="s">
        <v>7</v>
      </c>
      <c r="C75" s="1">
        <v>45978</v>
      </c>
      <c r="D75" s="2">
        <v>0.5625</v>
      </c>
      <c r="E75" s="2">
        <v>0.625</v>
      </c>
      <c r="F75">
        <v>60</v>
      </c>
      <c r="G75" s="2">
        <f t="shared" si="16"/>
        <v>6.25E-2</v>
      </c>
      <c r="H75">
        <f t="shared" si="17"/>
        <v>1</v>
      </c>
      <c r="I75">
        <f t="shared" si="18"/>
        <v>30</v>
      </c>
      <c r="J75">
        <f t="shared" si="19"/>
        <v>1.5</v>
      </c>
      <c r="K75">
        <f t="shared" si="20"/>
        <v>90</v>
      </c>
      <c r="M75" s="14">
        <v>46079</v>
      </c>
      <c r="N75" s="11">
        <v>220</v>
      </c>
      <c r="Q75" s="1">
        <v>46004</v>
      </c>
      <c r="R75">
        <f t="shared" si="21"/>
        <v>0</v>
      </c>
      <c r="S75">
        <f t="shared" si="22"/>
        <v>6</v>
      </c>
      <c r="T75">
        <f t="shared" si="23"/>
        <v>10</v>
      </c>
      <c r="U75">
        <f t="shared" si="24"/>
        <v>0</v>
      </c>
      <c r="V75">
        <f t="shared" si="25"/>
        <v>0</v>
      </c>
      <c r="W75">
        <f t="shared" si="26"/>
        <v>13</v>
      </c>
      <c r="X75">
        <f t="shared" si="27"/>
        <v>0</v>
      </c>
      <c r="Y75">
        <f t="shared" si="30"/>
        <v>1456.08</v>
      </c>
      <c r="Z75">
        <f t="shared" si="31"/>
        <v>0</v>
      </c>
      <c r="AA75">
        <f t="shared" si="28"/>
        <v>0</v>
      </c>
      <c r="AB75">
        <f t="shared" si="29"/>
        <v>0</v>
      </c>
      <c r="AE75" s="7">
        <v>46004</v>
      </c>
      <c r="AF75" s="6">
        <v>1456.08</v>
      </c>
    </row>
    <row r="76" spans="1:32" x14ac:dyDescent="0.25">
      <c r="A76" t="s">
        <v>19</v>
      </c>
      <c r="B76" t="s">
        <v>9</v>
      </c>
      <c r="C76" s="1">
        <v>45978</v>
      </c>
      <c r="D76" s="2">
        <v>0.67708333333333337</v>
      </c>
      <c r="E76" s="2">
        <v>0.76041666666666663</v>
      </c>
      <c r="F76">
        <v>50</v>
      </c>
      <c r="G76" s="2">
        <f t="shared" si="16"/>
        <v>8.3333333333333259E-2</v>
      </c>
      <c r="H76">
        <f t="shared" si="17"/>
        <v>2</v>
      </c>
      <c r="I76">
        <f t="shared" si="18"/>
        <v>0</v>
      </c>
      <c r="J76">
        <f t="shared" si="19"/>
        <v>2</v>
      </c>
      <c r="K76">
        <f t="shared" si="20"/>
        <v>100</v>
      </c>
      <c r="M76" s="14">
        <v>46080</v>
      </c>
      <c r="N76" s="11">
        <v>290</v>
      </c>
      <c r="Q76" s="1">
        <v>46005</v>
      </c>
      <c r="R76">
        <f t="shared" si="21"/>
        <v>0</v>
      </c>
      <c r="S76">
        <f t="shared" si="22"/>
        <v>7</v>
      </c>
      <c r="T76">
        <f t="shared" si="23"/>
        <v>0</v>
      </c>
      <c r="U76">
        <f t="shared" si="24"/>
        <v>10</v>
      </c>
      <c r="V76">
        <f t="shared" si="25"/>
        <v>0</v>
      </c>
      <c r="W76">
        <f t="shared" si="26"/>
        <v>14</v>
      </c>
      <c r="X76">
        <f t="shared" si="27"/>
        <v>0</v>
      </c>
      <c r="Y76">
        <f t="shared" si="30"/>
        <v>1446.08</v>
      </c>
      <c r="Z76">
        <f t="shared" si="31"/>
        <v>0</v>
      </c>
      <c r="AA76">
        <f t="shared" si="28"/>
        <v>0</v>
      </c>
      <c r="AB76">
        <f t="shared" si="29"/>
        <v>0</v>
      </c>
      <c r="AE76" s="7">
        <v>46005</v>
      </c>
      <c r="AF76" s="6">
        <v>1446.08</v>
      </c>
    </row>
    <row r="77" spans="1:32" x14ac:dyDescent="0.25">
      <c r="A77" t="s">
        <v>10</v>
      </c>
      <c r="B77" t="s">
        <v>7</v>
      </c>
      <c r="C77" s="1">
        <v>45979</v>
      </c>
      <c r="D77" s="2">
        <v>0.375</v>
      </c>
      <c r="E77" s="2">
        <v>0.41666666666666669</v>
      </c>
      <c r="F77">
        <v>60</v>
      </c>
      <c r="G77" s="2">
        <f t="shared" si="16"/>
        <v>4.1666666666666685E-2</v>
      </c>
      <c r="H77">
        <f t="shared" si="17"/>
        <v>1</v>
      </c>
      <c r="I77">
        <f t="shared" si="18"/>
        <v>0</v>
      </c>
      <c r="J77">
        <f t="shared" si="19"/>
        <v>1</v>
      </c>
      <c r="K77">
        <f t="shared" si="20"/>
        <v>60</v>
      </c>
      <c r="M77" s="14" t="s">
        <v>34</v>
      </c>
      <c r="N77" s="11">
        <v>17140</v>
      </c>
      <c r="Q77" s="1">
        <v>46006</v>
      </c>
      <c r="R77">
        <f t="shared" si="21"/>
        <v>180</v>
      </c>
      <c r="S77">
        <f t="shared" si="22"/>
        <v>1</v>
      </c>
      <c r="T77">
        <f t="shared" si="23"/>
        <v>0</v>
      </c>
      <c r="U77">
        <f t="shared" si="24"/>
        <v>0</v>
      </c>
      <c r="V77">
        <f t="shared" si="25"/>
        <v>0</v>
      </c>
      <c r="W77">
        <f t="shared" si="26"/>
        <v>15</v>
      </c>
      <c r="X77">
        <f t="shared" si="27"/>
        <v>600</v>
      </c>
      <c r="Y77">
        <f t="shared" si="30"/>
        <v>1026.08</v>
      </c>
      <c r="Z77">
        <f t="shared" si="31"/>
        <v>0</v>
      </c>
      <c r="AA77">
        <f t="shared" si="28"/>
        <v>0</v>
      </c>
      <c r="AB77">
        <f t="shared" si="29"/>
        <v>0</v>
      </c>
      <c r="AE77" s="7">
        <v>46006</v>
      </c>
      <c r="AF77" s="6">
        <v>1026.08</v>
      </c>
    </row>
    <row r="78" spans="1:32" x14ac:dyDescent="0.25">
      <c r="A78" t="s">
        <v>18</v>
      </c>
      <c r="B78" t="s">
        <v>12</v>
      </c>
      <c r="C78" s="1">
        <v>45979</v>
      </c>
      <c r="D78" s="2">
        <v>0.4375</v>
      </c>
      <c r="E78" s="2">
        <v>0.48958333333333331</v>
      </c>
      <c r="F78">
        <v>40</v>
      </c>
      <c r="G78" s="2">
        <f t="shared" si="16"/>
        <v>5.2083333333333315E-2</v>
      </c>
      <c r="H78">
        <f t="shared" si="17"/>
        <v>1</v>
      </c>
      <c r="I78">
        <f t="shared" si="18"/>
        <v>15</v>
      </c>
      <c r="J78">
        <f t="shared" si="19"/>
        <v>1.25</v>
      </c>
      <c r="K78">
        <f t="shared" si="20"/>
        <v>50</v>
      </c>
      <c r="Q78" s="1">
        <v>46007</v>
      </c>
      <c r="R78">
        <f t="shared" si="21"/>
        <v>60</v>
      </c>
      <c r="S78">
        <f t="shared" si="22"/>
        <v>2</v>
      </c>
      <c r="T78">
        <f t="shared" si="23"/>
        <v>0</v>
      </c>
      <c r="U78">
        <f t="shared" si="24"/>
        <v>0</v>
      </c>
      <c r="V78">
        <f t="shared" si="25"/>
        <v>250</v>
      </c>
      <c r="W78">
        <f t="shared" si="26"/>
        <v>16</v>
      </c>
      <c r="X78">
        <f t="shared" si="27"/>
        <v>0</v>
      </c>
      <c r="Y78">
        <f t="shared" si="30"/>
        <v>836.07999999999993</v>
      </c>
      <c r="Z78">
        <f t="shared" si="31"/>
        <v>0</v>
      </c>
      <c r="AA78">
        <f t="shared" si="28"/>
        <v>0</v>
      </c>
      <c r="AB78">
        <f t="shared" si="29"/>
        <v>0</v>
      </c>
      <c r="AE78" s="7">
        <v>46007</v>
      </c>
      <c r="AF78" s="6">
        <v>836.07999999999993</v>
      </c>
    </row>
    <row r="79" spans="1:32" x14ac:dyDescent="0.25">
      <c r="A79" t="s">
        <v>17</v>
      </c>
      <c r="B79" t="s">
        <v>9</v>
      </c>
      <c r="C79" s="1">
        <v>45980</v>
      </c>
      <c r="D79" s="2">
        <v>0.375</v>
      </c>
      <c r="E79" s="2">
        <v>0.44791666666666669</v>
      </c>
      <c r="F79">
        <v>50</v>
      </c>
      <c r="G79" s="2">
        <f t="shared" si="16"/>
        <v>7.2916666666666685E-2</v>
      </c>
      <c r="H79">
        <f t="shared" si="17"/>
        <v>1</v>
      </c>
      <c r="I79">
        <f t="shared" si="18"/>
        <v>45</v>
      </c>
      <c r="J79">
        <f t="shared" si="19"/>
        <v>1.75</v>
      </c>
      <c r="K79">
        <f t="shared" si="20"/>
        <v>87.5</v>
      </c>
      <c r="Q79" s="1">
        <v>46008</v>
      </c>
      <c r="R79">
        <f t="shared" si="21"/>
        <v>0</v>
      </c>
      <c r="S79">
        <f t="shared" si="22"/>
        <v>3</v>
      </c>
      <c r="T79">
        <f t="shared" si="23"/>
        <v>0</v>
      </c>
      <c r="U79">
        <f t="shared" si="24"/>
        <v>0</v>
      </c>
      <c r="V79">
        <f t="shared" si="25"/>
        <v>0</v>
      </c>
      <c r="W79">
        <f t="shared" si="26"/>
        <v>17</v>
      </c>
      <c r="X79">
        <f t="shared" si="27"/>
        <v>0</v>
      </c>
      <c r="Y79">
        <f t="shared" si="30"/>
        <v>836.07999999999993</v>
      </c>
      <c r="Z79">
        <f t="shared" si="31"/>
        <v>0</v>
      </c>
      <c r="AA79">
        <f t="shared" si="28"/>
        <v>0</v>
      </c>
      <c r="AB79">
        <f t="shared" si="29"/>
        <v>0</v>
      </c>
      <c r="AE79" s="7">
        <v>46008</v>
      </c>
      <c r="AF79" s="6">
        <v>836.07999999999993</v>
      </c>
    </row>
    <row r="80" spans="1:32" x14ac:dyDescent="0.25">
      <c r="A80" t="s">
        <v>21</v>
      </c>
      <c r="B80" t="s">
        <v>7</v>
      </c>
      <c r="C80" s="1">
        <v>45980</v>
      </c>
      <c r="D80" s="2">
        <v>0.46875</v>
      </c>
      <c r="E80" s="2">
        <v>0.51041666666666663</v>
      </c>
      <c r="F80">
        <v>60</v>
      </c>
      <c r="G80" s="2">
        <f t="shared" si="16"/>
        <v>4.166666666666663E-2</v>
      </c>
      <c r="H80">
        <f t="shared" si="17"/>
        <v>1</v>
      </c>
      <c r="I80">
        <f t="shared" si="18"/>
        <v>0</v>
      </c>
      <c r="J80">
        <f t="shared" si="19"/>
        <v>1</v>
      </c>
      <c r="K80">
        <f t="shared" si="20"/>
        <v>60</v>
      </c>
      <c r="Q80" s="1">
        <v>46009</v>
      </c>
      <c r="R80">
        <f t="shared" si="21"/>
        <v>0</v>
      </c>
      <c r="S80">
        <f t="shared" si="22"/>
        <v>4</v>
      </c>
      <c r="T80">
        <f t="shared" si="23"/>
        <v>0</v>
      </c>
      <c r="U80">
        <f t="shared" si="24"/>
        <v>0</v>
      </c>
      <c r="V80">
        <f t="shared" si="25"/>
        <v>0</v>
      </c>
      <c r="W80">
        <f t="shared" si="26"/>
        <v>18</v>
      </c>
      <c r="X80">
        <f t="shared" si="27"/>
        <v>0</v>
      </c>
      <c r="Y80">
        <f t="shared" si="30"/>
        <v>836.07999999999993</v>
      </c>
      <c r="Z80">
        <f t="shared" si="31"/>
        <v>0</v>
      </c>
      <c r="AA80">
        <f t="shared" si="28"/>
        <v>0</v>
      </c>
      <c r="AB80">
        <f t="shared" si="29"/>
        <v>400</v>
      </c>
      <c r="AE80" s="7">
        <v>46009</v>
      </c>
      <c r="AF80" s="6">
        <v>836.07999999999993</v>
      </c>
    </row>
    <row r="81" spans="1:32" x14ac:dyDescent="0.25">
      <c r="A81" t="s">
        <v>18</v>
      </c>
      <c r="B81" t="s">
        <v>12</v>
      </c>
      <c r="C81" s="1">
        <v>45980</v>
      </c>
      <c r="D81" s="2">
        <v>0.54166666666666663</v>
      </c>
      <c r="E81" s="2">
        <v>0.61458333333333337</v>
      </c>
      <c r="F81">
        <v>40</v>
      </c>
      <c r="G81" s="2">
        <f t="shared" si="16"/>
        <v>7.2916666666666741E-2</v>
      </c>
      <c r="H81">
        <f t="shared" si="17"/>
        <v>1</v>
      </c>
      <c r="I81">
        <f t="shared" si="18"/>
        <v>45</v>
      </c>
      <c r="J81">
        <f t="shared" si="19"/>
        <v>1.75</v>
      </c>
      <c r="K81">
        <f t="shared" si="20"/>
        <v>70</v>
      </c>
      <c r="Q81" s="1">
        <v>46010</v>
      </c>
      <c r="R81">
        <f t="shared" si="21"/>
        <v>0</v>
      </c>
      <c r="S81">
        <f t="shared" si="22"/>
        <v>5</v>
      </c>
      <c r="T81">
        <f t="shared" si="23"/>
        <v>0</v>
      </c>
      <c r="U81">
        <f t="shared" si="24"/>
        <v>0</v>
      </c>
      <c r="V81">
        <f t="shared" si="25"/>
        <v>0</v>
      </c>
      <c r="W81">
        <f t="shared" si="26"/>
        <v>19</v>
      </c>
      <c r="X81">
        <f t="shared" si="27"/>
        <v>0</v>
      </c>
      <c r="Y81">
        <f t="shared" si="30"/>
        <v>436.07999999999993</v>
      </c>
      <c r="Z81">
        <f t="shared" si="31"/>
        <v>0</v>
      </c>
      <c r="AA81">
        <f t="shared" si="28"/>
        <v>0</v>
      </c>
      <c r="AB81">
        <f t="shared" si="29"/>
        <v>0</v>
      </c>
      <c r="AE81" s="7">
        <v>46010</v>
      </c>
      <c r="AF81" s="6">
        <v>436.07999999999993</v>
      </c>
    </row>
    <row r="82" spans="1:32" x14ac:dyDescent="0.25">
      <c r="A82" t="s">
        <v>17</v>
      </c>
      <c r="B82" t="s">
        <v>9</v>
      </c>
      <c r="C82" s="1">
        <v>45980</v>
      </c>
      <c r="D82" s="2">
        <v>0.65625</v>
      </c>
      <c r="E82" s="2">
        <v>0.71875</v>
      </c>
      <c r="F82">
        <v>50</v>
      </c>
      <c r="G82" s="2">
        <f t="shared" si="16"/>
        <v>6.25E-2</v>
      </c>
      <c r="H82">
        <f t="shared" si="17"/>
        <v>1</v>
      </c>
      <c r="I82">
        <f t="shared" si="18"/>
        <v>30</v>
      </c>
      <c r="J82">
        <f t="shared" si="19"/>
        <v>1.5</v>
      </c>
      <c r="K82">
        <f t="shared" si="20"/>
        <v>75</v>
      </c>
      <c r="Q82" s="15">
        <v>46011</v>
      </c>
      <c r="R82" s="16">
        <f t="shared" si="21"/>
        <v>0</v>
      </c>
      <c r="S82" s="16">
        <f t="shared" si="22"/>
        <v>6</v>
      </c>
      <c r="T82" s="16">
        <v>0</v>
      </c>
      <c r="U82" s="16">
        <f t="shared" si="24"/>
        <v>0</v>
      </c>
      <c r="V82" s="16">
        <f t="shared" si="25"/>
        <v>0</v>
      </c>
      <c r="W82" s="16">
        <f t="shared" si="26"/>
        <v>20</v>
      </c>
      <c r="X82" s="16">
        <f t="shared" si="27"/>
        <v>0</v>
      </c>
      <c r="Y82">
        <f t="shared" si="30"/>
        <v>436.07999999999993</v>
      </c>
      <c r="Z82">
        <f t="shared" si="31"/>
        <v>0</v>
      </c>
      <c r="AA82">
        <f t="shared" si="28"/>
        <v>0</v>
      </c>
      <c r="AB82">
        <f t="shared" si="29"/>
        <v>0</v>
      </c>
      <c r="AE82" s="7">
        <v>46011</v>
      </c>
      <c r="AF82" s="6">
        <v>436.07999999999993</v>
      </c>
    </row>
    <row r="83" spans="1:32" x14ac:dyDescent="0.25">
      <c r="A83" t="s">
        <v>8</v>
      </c>
      <c r="B83" t="s">
        <v>9</v>
      </c>
      <c r="C83" s="1">
        <v>45981</v>
      </c>
      <c r="D83" s="2">
        <v>0.375</v>
      </c>
      <c r="E83" s="2">
        <v>0.41666666666666669</v>
      </c>
      <c r="F83">
        <v>50</v>
      </c>
      <c r="G83" s="2">
        <f t="shared" si="16"/>
        <v>4.1666666666666685E-2</v>
      </c>
      <c r="H83">
        <f t="shared" si="17"/>
        <v>1</v>
      </c>
      <c r="I83">
        <f t="shared" si="18"/>
        <v>0</v>
      </c>
      <c r="J83">
        <f t="shared" si="19"/>
        <v>1</v>
      </c>
      <c r="K83">
        <f t="shared" si="20"/>
        <v>50</v>
      </c>
      <c r="Q83" s="15">
        <v>46012</v>
      </c>
      <c r="R83" s="16">
        <f t="shared" si="21"/>
        <v>0</v>
      </c>
      <c r="S83" s="16">
        <f t="shared" si="22"/>
        <v>7</v>
      </c>
      <c r="T83" s="16">
        <f t="shared" si="23"/>
        <v>0</v>
      </c>
      <c r="U83" s="16">
        <v>0</v>
      </c>
      <c r="V83" s="16">
        <f t="shared" si="25"/>
        <v>0</v>
      </c>
      <c r="W83" s="16">
        <f t="shared" si="26"/>
        <v>21</v>
      </c>
      <c r="X83" s="16">
        <f t="shared" si="27"/>
        <v>0</v>
      </c>
      <c r="Y83">
        <f t="shared" si="30"/>
        <v>436.07999999999993</v>
      </c>
      <c r="Z83">
        <f t="shared" si="31"/>
        <v>0</v>
      </c>
      <c r="AA83">
        <f t="shared" si="28"/>
        <v>0</v>
      </c>
      <c r="AB83">
        <f t="shared" si="29"/>
        <v>0</v>
      </c>
      <c r="AE83" s="7">
        <v>46012</v>
      </c>
      <c r="AF83" s="6">
        <v>436.07999999999993</v>
      </c>
    </row>
    <row r="84" spans="1:32" x14ac:dyDescent="0.25">
      <c r="A84" t="s">
        <v>11</v>
      </c>
      <c r="B84" t="s">
        <v>12</v>
      </c>
      <c r="C84" s="1">
        <v>45981</v>
      </c>
      <c r="D84" s="2">
        <v>0.41666666666666669</v>
      </c>
      <c r="E84" s="2">
        <v>0.5</v>
      </c>
      <c r="F84">
        <v>40</v>
      </c>
      <c r="G84" s="2">
        <f t="shared" si="16"/>
        <v>8.3333333333333315E-2</v>
      </c>
      <c r="H84">
        <f t="shared" si="17"/>
        <v>2</v>
      </c>
      <c r="I84">
        <f t="shared" si="18"/>
        <v>0</v>
      </c>
      <c r="J84">
        <f t="shared" si="19"/>
        <v>2</v>
      </c>
      <c r="K84">
        <f t="shared" si="20"/>
        <v>80</v>
      </c>
      <c r="Q84" s="15">
        <v>46013</v>
      </c>
      <c r="R84" s="16">
        <f t="shared" si="21"/>
        <v>0</v>
      </c>
      <c r="S84" s="16">
        <f t="shared" si="22"/>
        <v>1</v>
      </c>
      <c r="T84" s="16">
        <f t="shared" si="23"/>
        <v>0</v>
      </c>
      <c r="U84" s="16">
        <f t="shared" si="24"/>
        <v>0</v>
      </c>
      <c r="V84" s="16">
        <f t="shared" si="25"/>
        <v>0</v>
      </c>
      <c r="W84" s="16">
        <f t="shared" si="26"/>
        <v>22</v>
      </c>
      <c r="X84" s="16">
        <f t="shared" si="27"/>
        <v>0</v>
      </c>
      <c r="Y84">
        <f t="shared" si="30"/>
        <v>436.07999999999993</v>
      </c>
      <c r="Z84">
        <f t="shared" si="31"/>
        <v>0</v>
      </c>
      <c r="AA84">
        <f t="shared" si="28"/>
        <v>0</v>
      </c>
      <c r="AB84">
        <f t="shared" si="29"/>
        <v>0</v>
      </c>
      <c r="AE84" s="7">
        <v>46013</v>
      </c>
      <c r="AF84" s="6">
        <v>436.07999999999993</v>
      </c>
    </row>
    <row r="85" spans="1:32" x14ac:dyDescent="0.25">
      <c r="A85" t="s">
        <v>15</v>
      </c>
      <c r="B85" t="s">
        <v>12</v>
      </c>
      <c r="C85" s="1">
        <v>45981</v>
      </c>
      <c r="D85" s="2">
        <v>0.53125</v>
      </c>
      <c r="E85" s="2">
        <v>0.57291666666666663</v>
      </c>
      <c r="F85">
        <v>40</v>
      </c>
      <c r="G85" s="2">
        <f t="shared" si="16"/>
        <v>4.166666666666663E-2</v>
      </c>
      <c r="H85">
        <f t="shared" si="17"/>
        <v>1</v>
      </c>
      <c r="I85">
        <f t="shared" si="18"/>
        <v>0</v>
      </c>
      <c r="J85">
        <f t="shared" si="19"/>
        <v>1</v>
      </c>
      <c r="K85">
        <f t="shared" si="20"/>
        <v>40</v>
      </c>
      <c r="Q85" s="15">
        <v>46014</v>
      </c>
      <c r="R85" s="16">
        <f t="shared" si="21"/>
        <v>0</v>
      </c>
      <c r="S85" s="16">
        <f t="shared" si="22"/>
        <v>2</v>
      </c>
      <c r="T85" s="16">
        <f t="shared" si="23"/>
        <v>0</v>
      </c>
      <c r="U85" s="16">
        <f t="shared" si="24"/>
        <v>0</v>
      </c>
      <c r="V85" s="16">
        <v>0</v>
      </c>
      <c r="W85" s="16">
        <f t="shared" si="26"/>
        <v>23</v>
      </c>
      <c r="X85" s="16">
        <f t="shared" si="27"/>
        <v>0</v>
      </c>
      <c r="Y85">
        <f t="shared" si="30"/>
        <v>436.07999999999993</v>
      </c>
      <c r="Z85">
        <f t="shared" si="31"/>
        <v>0</v>
      </c>
      <c r="AA85">
        <f t="shared" si="28"/>
        <v>0</v>
      </c>
      <c r="AB85">
        <f t="shared" si="29"/>
        <v>0</v>
      </c>
      <c r="AE85" s="7">
        <v>46014</v>
      </c>
      <c r="AF85" s="6">
        <v>436.07999999999993</v>
      </c>
    </row>
    <row r="86" spans="1:32" x14ac:dyDescent="0.25">
      <c r="A86" t="s">
        <v>8</v>
      </c>
      <c r="B86" t="s">
        <v>9</v>
      </c>
      <c r="C86" s="1">
        <v>45981</v>
      </c>
      <c r="D86" s="2">
        <v>0.59375</v>
      </c>
      <c r="E86" s="2">
        <v>0.63541666666666663</v>
      </c>
      <c r="F86">
        <v>50</v>
      </c>
      <c r="G86" s="2">
        <f t="shared" si="16"/>
        <v>4.166666666666663E-2</v>
      </c>
      <c r="H86">
        <f t="shared" si="17"/>
        <v>1</v>
      </c>
      <c r="I86">
        <f t="shared" si="18"/>
        <v>0</v>
      </c>
      <c r="J86">
        <f t="shared" si="19"/>
        <v>1</v>
      </c>
      <c r="K86">
        <f t="shared" si="20"/>
        <v>50</v>
      </c>
      <c r="Q86" s="15">
        <v>46015</v>
      </c>
      <c r="R86" s="16">
        <f t="shared" si="21"/>
        <v>0</v>
      </c>
      <c r="S86" s="16">
        <f t="shared" si="22"/>
        <v>3</v>
      </c>
      <c r="T86" s="16">
        <f t="shared" si="23"/>
        <v>0</v>
      </c>
      <c r="U86" s="16">
        <f t="shared" si="24"/>
        <v>0</v>
      </c>
      <c r="V86" s="16">
        <f t="shared" si="25"/>
        <v>0</v>
      </c>
      <c r="W86" s="16">
        <f t="shared" si="26"/>
        <v>24</v>
      </c>
      <c r="X86" s="16">
        <f t="shared" si="27"/>
        <v>0</v>
      </c>
      <c r="Y86">
        <f t="shared" si="30"/>
        <v>436.07999999999993</v>
      </c>
      <c r="Z86">
        <f t="shared" si="31"/>
        <v>0</v>
      </c>
      <c r="AA86">
        <f t="shared" si="28"/>
        <v>0</v>
      </c>
      <c r="AB86">
        <f t="shared" si="29"/>
        <v>0</v>
      </c>
      <c r="AE86" s="7">
        <v>46015</v>
      </c>
      <c r="AF86" s="6">
        <v>436.07999999999993</v>
      </c>
    </row>
    <row r="87" spans="1:32" x14ac:dyDescent="0.25">
      <c r="A87" t="s">
        <v>19</v>
      </c>
      <c r="B87" t="s">
        <v>9</v>
      </c>
      <c r="C87" s="1">
        <v>45981</v>
      </c>
      <c r="D87" s="2">
        <v>0.63541666666666663</v>
      </c>
      <c r="E87" s="2">
        <v>0.67708333333333337</v>
      </c>
      <c r="F87">
        <v>50</v>
      </c>
      <c r="G87" s="2">
        <f t="shared" si="16"/>
        <v>4.1666666666666741E-2</v>
      </c>
      <c r="H87">
        <f t="shared" si="17"/>
        <v>1</v>
      </c>
      <c r="I87">
        <f t="shared" si="18"/>
        <v>0</v>
      </c>
      <c r="J87">
        <f t="shared" si="19"/>
        <v>1</v>
      </c>
      <c r="K87">
        <f t="shared" si="20"/>
        <v>50</v>
      </c>
      <c r="Q87" s="15">
        <v>46016</v>
      </c>
      <c r="R87" s="16">
        <f t="shared" si="21"/>
        <v>0</v>
      </c>
      <c r="S87" s="16">
        <f t="shared" si="22"/>
        <v>4</v>
      </c>
      <c r="T87" s="16">
        <f t="shared" si="23"/>
        <v>0</v>
      </c>
      <c r="U87" s="16">
        <f t="shared" si="24"/>
        <v>0</v>
      </c>
      <c r="V87" s="16">
        <f t="shared" si="25"/>
        <v>0</v>
      </c>
      <c r="W87" s="16">
        <f t="shared" si="26"/>
        <v>25</v>
      </c>
      <c r="X87" s="16">
        <f t="shared" si="27"/>
        <v>0</v>
      </c>
      <c r="Y87">
        <f t="shared" si="30"/>
        <v>436.07999999999993</v>
      </c>
      <c r="Z87">
        <f t="shared" si="31"/>
        <v>87.21</v>
      </c>
      <c r="AA87">
        <f t="shared" si="28"/>
        <v>0</v>
      </c>
      <c r="AB87">
        <f t="shared" si="29"/>
        <v>0</v>
      </c>
      <c r="AE87" s="7">
        <v>46016</v>
      </c>
      <c r="AF87" s="6">
        <v>436.07999999999993</v>
      </c>
    </row>
    <row r="88" spans="1:32" x14ac:dyDescent="0.25">
      <c r="A88" t="s">
        <v>11</v>
      </c>
      <c r="B88" t="s">
        <v>12</v>
      </c>
      <c r="C88" s="1">
        <v>45985</v>
      </c>
      <c r="D88" s="2">
        <v>0.375</v>
      </c>
      <c r="E88" s="2">
        <v>0.4375</v>
      </c>
      <c r="F88">
        <v>40</v>
      </c>
      <c r="G88" s="2">
        <f t="shared" si="16"/>
        <v>6.25E-2</v>
      </c>
      <c r="H88">
        <f t="shared" si="17"/>
        <v>1</v>
      </c>
      <c r="I88">
        <f t="shared" si="18"/>
        <v>30</v>
      </c>
      <c r="J88">
        <f t="shared" si="19"/>
        <v>1.5</v>
      </c>
      <c r="K88">
        <f t="shared" si="20"/>
        <v>60</v>
      </c>
      <c r="Q88" s="15">
        <v>46017</v>
      </c>
      <c r="R88" s="16">
        <f t="shared" si="21"/>
        <v>0</v>
      </c>
      <c r="S88" s="16">
        <f t="shared" si="22"/>
        <v>5</v>
      </c>
      <c r="T88" s="16">
        <f t="shared" si="23"/>
        <v>0</v>
      </c>
      <c r="U88" s="16">
        <f t="shared" si="24"/>
        <v>0</v>
      </c>
      <c r="V88" s="16">
        <f t="shared" si="25"/>
        <v>0</v>
      </c>
      <c r="W88" s="16">
        <f t="shared" si="26"/>
        <v>26</v>
      </c>
      <c r="X88" s="16">
        <f t="shared" si="27"/>
        <v>0</v>
      </c>
      <c r="Y88">
        <f t="shared" si="30"/>
        <v>348.86999999999995</v>
      </c>
      <c r="Z88">
        <f t="shared" si="31"/>
        <v>0</v>
      </c>
      <c r="AA88">
        <f t="shared" si="28"/>
        <v>0</v>
      </c>
      <c r="AB88">
        <f t="shared" si="29"/>
        <v>0</v>
      </c>
      <c r="AE88" s="7">
        <v>46017</v>
      </c>
      <c r="AF88" s="6">
        <v>348.86999999999995</v>
      </c>
    </row>
    <row r="89" spans="1:32" x14ac:dyDescent="0.25">
      <c r="A89" t="s">
        <v>15</v>
      </c>
      <c r="B89" t="s">
        <v>12</v>
      </c>
      <c r="C89" s="1">
        <v>45985</v>
      </c>
      <c r="D89" s="2">
        <v>0.44791666666666669</v>
      </c>
      <c r="E89" s="2">
        <v>0.5</v>
      </c>
      <c r="F89">
        <v>40</v>
      </c>
      <c r="G89" s="2">
        <f t="shared" si="16"/>
        <v>5.2083333333333315E-2</v>
      </c>
      <c r="H89">
        <f t="shared" si="17"/>
        <v>1</v>
      </c>
      <c r="I89">
        <f t="shared" si="18"/>
        <v>15</v>
      </c>
      <c r="J89">
        <f t="shared" si="19"/>
        <v>1.25</v>
      </c>
      <c r="K89">
        <f t="shared" si="20"/>
        <v>50</v>
      </c>
      <c r="Q89" s="15">
        <v>46018</v>
      </c>
      <c r="R89" s="16">
        <f t="shared" si="21"/>
        <v>0</v>
      </c>
      <c r="S89" s="16">
        <f t="shared" si="22"/>
        <v>6</v>
      </c>
      <c r="T89" s="16">
        <v>0</v>
      </c>
      <c r="U89" s="16">
        <f t="shared" si="24"/>
        <v>0</v>
      </c>
      <c r="V89" s="16">
        <f t="shared" si="25"/>
        <v>0</v>
      </c>
      <c r="W89" s="16">
        <f t="shared" si="26"/>
        <v>27</v>
      </c>
      <c r="X89" s="16">
        <f t="shared" si="27"/>
        <v>0</v>
      </c>
      <c r="Y89">
        <f t="shared" si="30"/>
        <v>348.86999999999995</v>
      </c>
      <c r="Z89">
        <f t="shared" si="31"/>
        <v>0</v>
      </c>
      <c r="AA89">
        <f t="shared" si="28"/>
        <v>0</v>
      </c>
      <c r="AB89">
        <f t="shared" si="29"/>
        <v>0</v>
      </c>
      <c r="AE89" s="7">
        <v>46018</v>
      </c>
      <c r="AF89" s="6">
        <v>348.86999999999995</v>
      </c>
    </row>
    <row r="90" spans="1:32" x14ac:dyDescent="0.25">
      <c r="A90" t="s">
        <v>18</v>
      </c>
      <c r="B90" t="s">
        <v>12</v>
      </c>
      <c r="C90" s="1">
        <v>45985</v>
      </c>
      <c r="D90" s="2">
        <v>0.52083333333333337</v>
      </c>
      <c r="E90" s="2">
        <v>0.5625</v>
      </c>
      <c r="F90">
        <v>40</v>
      </c>
      <c r="G90" s="2">
        <f t="shared" si="16"/>
        <v>4.166666666666663E-2</v>
      </c>
      <c r="H90">
        <f t="shared" si="17"/>
        <v>1</v>
      </c>
      <c r="I90">
        <f t="shared" si="18"/>
        <v>0</v>
      </c>
      <c r="J90">
        <f t="shared" si="19"/>
        <v>1</v>
      </c>
      <c r="K90">
        <f t="shared" si="20"/>
        <v>40</v>
      </c>
      <c r="Q90" s="15">
        <v>46019</v>
      </c>
      <c r="R90" s="16">
        <f t="shared" si="21"/>
        <v>0</v>
      </c>
      <c r="S90" s="16">
        <f t="shared" si="22"/>
        <v>7</v>
      </c>
      <c r="T90" s="16">
        <f t="shared" si="23"/>
        <v>0</v>
      </c>
      <c r="U90" s="16">
        <v>0</v>
      </c>
      <c r="V90" s="16">
        <f t="shared" si="25"/>
        <v>0</v>
      </c>
      <c r="W90" s="16">
        <f t="shared" si="26"/>
        <v>28</v>
      </c>
      <c r="X90" s="16">
        <f t="shared" si="27"/>
        <v>0</v>
      </c>
      <c r="Y90">
        <f t="shared" si="30"/>
        <v>348.86999999999995</v>
      </c>
      <c r="Z90">
        <f t="shared" si="31"/>
        <v>0</v>
      </c>
      <c r="AA90">
        <f t="shared" si="28"/>
        <v>0</v>
      </c>
      <c r="AB90">
        <f t="shared" si="29"/>
        <v>0</v>
      </c>
      <c r="AE90" s="7">
        <v>46019</v>
      </c>
      <c r="AF90" s="6">
        <v>348.86999999999995</v>
      </c>
    </row>
    <row r="91" spans="1:32" x14ac:dyDescent="0.25">
      <c r="A91" t="s">
        <v>14</v>
      </c>
      <c r="B91" t="s">
        <v>7</v>
      </c>
      <c r="C91" s="1">
        <v>45985</v>
      </c>
      <c r="D91" s="2">
        <v>0.60416666666666663</v>
      </c>
      <c r="E91" s="2">
        <v>0.66666666666666663</v>
      </c>
      <c r="F91">
        <v>60</v>
      </c>
      <c r="G91" s="2">
        <f t="shared" si="16"/>
        <v>6.25E-2</v>
      </c>
      <c r="H91">
        <f t="shared" si="17"/>
        <v>1</v>
      </c>
      <c r="I91">
        <f t="shared" si="18"/>
        <v>30</v>
      </c>
      <c r="J91">
        <f t="shared" si="19"/>
        <v>1.5</v>
      </c>
      <c r="K91">
        <f t="shared" si="20"/>
        <v>90</v>
      </c>
      <c r="Q91" s="15">
        <v>46020</v>
      </c>
      <c r="R91" s="16">
        <f t="shared" si="21"/>
        <v>0</v>
      </c>
      <c r="S91" s="16">
        <f t="shared" si="22"/>
        <v>1</v>
      </c>
      <c r="T91" s="16">
        <f t="shared" si="23"/>
        <v>0</v>
      </c>
      <c r="U91" s="16">
        <f t="shared" si="24"/>
        <v>0</v>
      </c>
      <c r="V91" s="16">
        <f t="shared" si="25"/>
        <v>0</v>
      </c>
      <c r="W91" s="16">
        <f t="shared" si="26"/>
        <v>29</v>
      </c>
      <c r="X91" s="16">
        <f t="shared" si="27"/>
        <v>0</v>
      </c>
      <c r="Y91">
        <f t="shared" si="30"/>
        <v>348.86999999999995</v>
      </c>
      <c r="Z91">
        <f t="shared" si="31"/>
        <v>0</v>
      </c>
      <c r="AA91">
        <f t="shared" si="28"/>
        <v>0</v>
      </c>
      <c r="AB91">
        <f t="shared" si="29"/>
        <v>0</v>
      </c>
      <c r="AE91" s="7">
        <v>46020</v>
      </c>
      <c r="AF91" s="6">
        <v>348.86999999999995</v>
      </c>
    </row>
    <row r="92" spans="1:32" x14ac:dyDescent="0.25">
      <c r="A92" t="s">
        <v>15</v>
      </c>
      <c r="B92" t="s">
        <v>7</v>
      </c>
      <c r="C92" s="1">
        <v>45985</v>
      </c>
      <c r="D92" s="2">
        <v>0.6875</v>
      </c>
      <c r="E92" s="2">
        <v>0.75</v>
      </c>
      <c r="F92">
        <v>60</v>
      </c>
      <c r="G92" s="2">
        <f t="shared" si="16"/>
        <v>6.25E-2</v>
      </c>
      <c r="H92">
        <f t="shared" si="17"/>
        <v>1</v>
      </c>
      <c r="I92">
        <f t="shared" si="18"/>
        <v>30</v>
      </c>
      <c r="J92">
        <f t="shared" si="19"/>
        <v>1.5</v>
      </c>
      <c r="K92">
        <f t="shared" si="20"/>
        <v>90</v>
      </c>
      <c r="Q92" s="15">
        <v>46021</v>
      </c>
      <c r="R92" s="16">
        <f t="shared" si="21"/>
        <v>0</v>
      </c>
      <c r="S92" s="16">
        <f t="shared" si="22"/>
        <v>2</v>
      </c>
      <c r="T92" s="16">
        <f t="shared" si="23"/>
        <v>0</v>
      </c>
      <c r="U92" s="16">
        <f t="shared" si="24"/>
        <v>0</v>
      </c>
      <c r="V92" s="16">
        <v>0</v>
      </c>
      <c r="W92" s="16">
        <f t="shared" si="26"/>
        <v>30</v>
      </c>
      <c r="X92" s="16">
        <f t="shared" si="27"/>
        <v>0</v>
      </c>
      <c r="Y92">
        <f t="shared" si="30"/>
        <v>348.86999999999995</v>
      </c>
      <c r="Z92">
        <f t="shared" si="31"/>
        <v>0</v>
      </c>
      <c r="AA92">
        <f t="shared" si="28"/>
        <v>0</v>
      </c>
      <c r="AB92">
        <f t="shared" si="29"/>
        <v>0</v>
      </c>
      <c r="AE92" s="7">
        <v>46021</v>
      </c>
      <c r="AF92" s="6">
        <v>348.86999999999995</v>
      </c>
    </row>
    <row r="93" spans="1:32" x14ac:dyDescent="0.25">
      <c r="A93" t="s">
        <v>13</v>
      </c>
      <c r="B93" t="s">
        <v>7</v>
      </c>
      <c r="C93" s="1">
        <v>45986</v>
      </c>
      <c r="D93" s="2">
        <v>0.375</v>
      </c>
      <c r="E93" s="2">
        <v>0.42708333333333331</v>
      </c>
      <c r="F93">
        <v>60</v>
      </c>
      <c r="G93" s="2">
        <f t="shared" si="16"/>
        <v>5.2083333333333315E-2</v>
      </c>
      <c r="H93">
        <f t="shared" si="17"/>
        <v>1</v>
      </c>
      <c r="I93">
        <f t="shared" si="18"/>
        <v>15</v>
      </c>
      <c r="J93">
        <f t="shared" si="19"/>
        <v>1.25</v>
      </c>
      <c r="K93">
        <f t="shared" si="20"/>
        <v>75</v>
      </c>
      <c r="Q93" s="15">
        <v>46022</v>
      </c>
      <c r="R93" s="16">
        <f t="shared" si="21"/>
        <v>0</v>
      </c>
      <c r="S93" s="16">
        <f t="shared" si="22"/>
        <v>3</v>
      </c>
      <c r="T93" s="16">
        <f t="shared" si="23"/>
        <v>0</v>
      </c>
      <c r="U93" s="16">
        <f t="shared" si="24"/>
        <v>0</v>
      </c>
      <c r="V93" s="16">
        <f t="shared" si="25"/>
        <v>0</v>
      </c>
      <c r="W93" s="16">
        <f t="shared" si="26"/>
        <v>31</v>
      </c>
      <c r="X93" s="16">
        <f t="shared" si="27"/>
        <v>0</v>
      </c>
      <c r="Y93">
        <f t="shared" si="30"/>
        <v>348.86999999999995</v>
      </c>
      <c r="Z93">
        <f t="shared" si="31"/>
        <v>0</v>
      </c>
      <c r="AA93">
        <f t="shared" si="28"/>
        <v>0</v>
      </c>
      <c r="AB93">
        <f t="shared" si="29"/>
        <v>0</v>
      </c>
      <c r="AE93" s="7">
        <v>46022</v>
      </c>
      <c r="AF93" s="6">
        <v>348.86999999999995</v>
      </c>
    </row>
    <row r="94" spans="1:32" x14ac:dyDescent="0.25">
      <c r="A94" t="s">
        <v>13</v>
      </c>
      <c r="B94" t="s">
        <v>7</v>
      </c>
      <c r="C94" s="1">
        <v>45987</v>
      </c>
      <c r="D94" s="2">
        <v>0.375</v>
      </c>
      <c r="E94" s="2">
        <v>0.41666666666666669</v>
      </c>
      <c r="F94">
        <v>60</v>
      </c>
      <c r="G94" s="2">
        <f t="shared" si="16"/>
        <v>4.1666666666666685E-2</v>
      </c>
      <c r="H94">
        <f t="shared" si="17"/>
        <v>1</v>
      </c>
      <c r="I94">
        <f t="shared" si="18"/>
        <v>0</v>
      </c>
      <c r="J94">
        <f t="shared" si="19"/>
        <v>1</v>
      </c>
      <c r="K94">
        <f t="shared" si="20"/>
        <v>60</v>
      </c>
      <c r="Q94" s="15">
        <v>46023</v>
      </c>
      <c r="R94" s="16">
        <f t="shared" si="21"/>
        <v>0</v>
      </c>
      <c r="S94" s="16">
        <f t="shared" si="22"/>
        <v>4</v>
      </c>
      <c r="T94" s="16">
        <f t="shared" si="23"/>
        <v>0</v>
      </c>
      <c r="U94" s="16">
        <f t="shared" si="24"/>
        <v>0</v>
      </c>
      <c r="V94" s="16">
        <f t="shared" si="25"/>
        <v>0</v>
      </c>
      <c r="W94" s="16">
        <f t="shared" si="26"/>
        <v>1</v>
      </c>
      <c r="X94" s="16">
        <f t="shared" si="27"/>
        <v>0</v>
      </c>
      <c r="Y94">
        <f t="shared" si="30"/>
        <v>348.86999999999995</v>
      </c>
      <c r="Z94">
        <f t="shared" si="31"/>
        <v>69.77</v>
      </c>
      <c r="AA94">
        <f t="shared" si="28"/>
        <v>0</v>
      </c>
      <c r="AB94">
        <f t="shared" si="29"/>
        <v>0</v>
      </c>
      <c r="AE94" s="7">
        <v>46023</v>
      </c>
      <c r="AF94" s="6">
        <v>348.86999999999995</v>
      </c>
    </row>
    <row r="95" spans="1:32" x14ac:dyDescent="0.25">
      <c r="A95" t="s">
        <v>19</v>
      </c>
      <c r="B95" t="s">
        <v>12</v>
      </c>
      <c r="C95" s="1">
        <v>45987</v>
      </c>
      <c r="D95" s="2">
        <v>0.45833333333333331</v>
      </c>
      <c r="E95" s="2">
        <v>0.53125</v>
      </c>
      <c r="F95">
        <v>40</v>
      </c>
      <c r="G95" s="2">
        <f t="shared" si="16"/>
        <v>7.2916666666666685E-2</v>
      </c>
      <c r="H95">
        <f t="shared" si="17"/>
        <v>1</v>
      </c>
      <c r="I95">
        <f t="shared" si="18"/>
        <v>45</v>
      </c>
      <c r="J95">
        <f t="shared" si="19"/>
        <v>1.75</v>
      </c>
      <c r="K95">
        <f t="shared" si="20"/>
        <v>70</v>
      </c>
      <c r="Q95" s="15">
        <v>46024</v>
      </c>
      <c r="R95" s="16">
        <f t="shared" si="21"/>
        <v>0</v>
      </c>
      <c r="S95" s="16">
        <f t="shared" si="22"/>
        <v>5</v>
      </c>
      <c r="T95" s="16">
        <f t="shared" si="23"/>
        <v>0</v>
      </c>
      <c r="U95" s="16">
        <f t="shared" si="24"/>
        <v>0</v>
      </c>
      <c r="V95" s="16">
        <f t="shared" si="25"/>
        <v>0</v>
      </c>
      <c r="W95" s="16">
        <f t="shared" si="26"/>
        <v>2</v>
      </c>
      <c r="X95" s="16">
        <f t="shared" si="27"/>
        <v>0</v>
      </c>
      <c r="Y95">
        <f t="shared" si="30"/>
        <v>279.09999999999997</v>
      </c>
      <c r="Z95">
        <f t="shared" si="31"/>
        <v>0</v>
      </c>
      <c r="AA95">
        <f t="shared" si="28"/>
        <v>0</v>
      </c>
      <c r="AB95">
        <f t="shared" si="29"/>
        <v>0</v>
      </c>
      <c r="AE95" s="7">
        <v>46024</v>
      </c>
      <c r="AF95" s="6">
        <v>279.09999999999997</v>
      </c>
    </row>
    <row r="96" spans="1:32" x14ac:dyDescent="0.25">
      <c r="A96" t="s">
        <v>18</v>
      </c>
      <c r="B96" t="s">
        <v>12</v>
      </c>
      <c r="C96" s="1">
        <v>45987</v>
      </c>
      <c r="D96" s="2">
        <v>0.57291666666666663</v>
      </c>
      <c r="E96" s="2">
        <v>0.65625</v>
      </c>
      <c r="F96">
        <v>40</v>
      </c>
      <c r="G96" s="2">
        <f t="shared" si="16"/>
        <v>8.333333333333337E-2</v>
      </c>
      <c r="H96">
        <f t="shared" si="17"/>
        <v>2</v>
      </c>
      <c r="I96">
        <f t="shared" si="18"/>
        <v>0</v>
      </c>
      <c r="J96">
        <f t="shared" si="19"/>
        <v>2</v>
      </c>
      <c r="K96">
        <f t="shared" si="20"/>
        <v>80</v>
      </c>
      <c r="Q96" s="15">
        <v>46025</v>
      </c>
      <c r="R96" s="16">
        <f t="shared" si="21"/>
        <v>0</v>
      </c>
      <c r="S96" s="16">
        <f t="shared" si="22"/>
        <v>6</v>
      </c>
      <c r="T96" s="16">
        <v>0</v>
      </c>
      <c r="U96" s="16">
        <f t="shared" si="24"/>
        <v>0</v>
      </c>
      <c r="V96" s="16">
        <f t="shared" si="25"/>
        <v>0</v>
      </c>
      <c r="W96" s="16">
        <f t="shared" si="26"/>
        <v>3</v>
      </c>
      <c r="X96" s="16">
        <f t="shared" si="27"/>
        <v>0</v>
      </c>
      <c r="Y96">
        <f t="shared" si="30"/>
        <v>279.09999999999997</v>
      </c>
      <c r="Z96">
        <f t="shared" si="31"/>
        <v>0</v>
      </c>
      <c r="AA96">
        <f t="shared" si="28"/>
        <v>0</v>
      </c>
      <c r="AB96">
        <f t="shared" si="29"/>
        <v>0</v>
      </c>
      <c r="AE96" s="7">
        <v>46025</v>
      </c>
      <c r="AF96" s="6">
        <v>279.09999999999997</v>
      </c>
    </row>
    <row r="97" spans="1:32" x14ac:dyDescent="0.25">
      <c r="A97" t="s">
        <v>6</v>
      </c>
      <c r="B97" t="s">
        <v>7</v>
      </c>
      <c r="C97" s="1">
        <v>45987</v>
      </c>
      <c r="D97" s="2">
        <v>0.6875</v>
      </c>
      <c r="E97" s="2">
        <v>0.72916666666666663</v>
      </c>
      <c r="F97">
        <v>60</v>
      </c>
      <c r="G97" s="2">
        <f t="shared" si="16"/>
        <v>4.166666666666663E-2</v>
      </c>
      <c r="H97">
        <f t="shared" si="17"/>
        <v>1</v>
      </c>
      <c r="I97">
        <f t="shared" si="18"/>
        <v>0</v>
      </c>
      <c r="J97">
        <f t="shared" si="19"/>
        <v>1</v>
      </c>
      <c r="K97">
        <f t="shared" si="20"/>
        <v>60</v>
      </c>
      <c r="Q97" s="1">
        <v>46026</v>
      </c>
      <c r="R97">
        <f t="shared" si="21"/>
        <v>0</v>
      </c>
      <c r="S97">
        <f t="shared" si="22"/>
        <v>7</v>
      </c>
      <c r="T97">
        <f t="shared" si="23"/>
        <v>0</v>
      </c>
      <c r="U97">
        <f t="shared" si="24"/>
        <v>10</v>
      </c>
      <c r="V97">
        <f t="shared" si="25"/>
        <v>0</v>
      </c>
      <c r="W97">
        <f t="shared" si="26"/>
        <v>4</v>
      </c>
      <c r="X97">
        <f t="shared" si="27"/>
        <v>0</v>
      </c>
      <c r="Y97">
        <f t="shared" si="30"/>
        <v>269.09999999999997</v>
      </c>
      <c r="Z97">
        <f t="shared" si="31"/>
        <v>0</v>
      </c>
      <c r="AA97">
        <f t="shared" si="28"/>
        <v>0</v>
      </c>
      <c r="AB97">
        <f t="shared" si="29"/>
        <v>0</v>
      </c>
      <c r="AE97" s="7">
        <v>46026</v>
      </c>
      <c r="AF97" s="6">
        <v>269.09999999999997</v>
      </c>
    </row>
    <row r="98" spans="1:32" x14ac:dyDescent="0.25">
      <c r="A98" t="s">
        <v>10</v>
      </c>
      <c r="B98" t="s">
        <v>7</v>
      </c>
      <c r="C98" s="1">
        <v>45989</v>
      </c>
      <c r="D98" s="2">
        <v>0.39583333333333331</v>
      </c>
      <c r="E98" s="2">
        <v>0.45833333333333331</v>
      </c>
      <c r="F98">
        <v>60</v>
      </c>
      <c r="G98" s="2">
        <f t="shared" si="16"/>
        <v>6.25E-2</v>
      </c>
      <c r="H98">
        <f t="shared" si="17"/>
        <v>1</v>
      </c>
      <c r="I98">
        <f t="shared" si="18"/>
        <v>30</v>
      </c>
      <c r="J98">
        <f t="shared" si="19"/>
        <v>1.5</v>
      </c>
      <c r="K98">
        <f t="shared" si="20"/>
        <v>90</v>
      </c>
      <c r="Q98" s="1">
        <v>46027</v>
      </c>
      <c r="R98">
        <f t="shared" si="21"/>
        <v>407.5</v>
      </c>
      <c r="S98">
        <f t="shared" si="22"/>
        <v>1</v>
      </c>
      <c r="T98">
        <f t="shared" si="23"/>
        <v>0</v>
      </c>
      <c r="U98">
        <f t="shared" si="24"/>
        <v>0</v>
      </c>
      <c r="V98">
        <f t="shared" si="25"/>
        <v>0</v>
      </c>
      <c r="W98">
        <f t="shared" si="26"/>
        <v>5</v>
      </c>
      <c r="X98">
        <f t="shared" si="27"/>
        <v>0</v>
      </c>
      <c r="Y98">
        <f t="shared" si="30"/>
        <v>676.59999999999991</v>
      </c>
      <c r="Z98">
        <f t="shared" si="31"/>
        <v>0</v>
      </c>
      <c r="AA98">
        <f t="shared" si="28"/>
        <v>0</v>
      </c>
      <c r="AB98">
        <f t="shared" si="29"/>
        <v>0</v>
      </c>
      <c r="AE98" s="7">
        <v>46027</v>
      </c>
      <c r="AF98" s="6">
        <v>676.59999999999991</v>
      </c>
    </row>
    <row r="99" spans="1:32" x14ac:dyDescent="0.25">
      <c r="A99" t="s">
        <v>11</v>
      </c>
      <c r="B99" t="s">
        <v>12</v>
      </c>
      <c r="C99" s="1">
        <v>45989</v>
      </c>
      <c r="D99" s="2">
        <v>0.47916666666666669</v>
      </c>
      <c r="E99" s="2">
        <v>0.53125</v>
      </c>
      <c r="F99">
        <v>40</v>
      </c>
      <c r="G99" s="2">
        <f t="shared" si="16"/>
        <v>5.2083333333333315E-2</v>
      </c>
      <c r="H99">
        <f t="shared" si="17"/>
        <v>1</v>
      </c>
      <c r="I99">
        <f t="shared" si="18"/>
        <v>15</v>
      </c>
      <c r="J99">
        <f t="shared" si="19"/>
        <v>1.25</v>
      </c>
      <c r="K99">
        <f t="shared" si="20"/>
        <v>50</v>
      </c>
      <c r="Q99" s="1">
        <v>46028</v>
      </c>
      <c r="R99">
        <f t="shared" si="21"/>
        <v>0</v>
      </c>
      <c r="S99">
        <f t="shared" si="22"/>
        <v>2</v>
      </c>
      <c r="T99">
        <f t="shared" si="23"/>
        <v>0</v>
      </c>
      <c r="U99">
        <f t="shared" si="24"/>
        <v>0</v>
      </c>
      <c r="V99">
        <f t="shared" si="25"/>
        <v>250</v>
      </c>
      <c r="W99">
        <f t="shared" si="26"/>
        <v>6</v>
      </c>
      <c r="X99">
        <f t="shared" si="27"/>
        <v>0</v>
      </c>
      <c r="Y99">
        <f t="shared" si="30"/>
        <v>426.59999999999991</v>
      </c>
      <c r="Z99">
        <f t="shared" si="31"/>
        <v>0</v>
      </c>
      <c r="AA99">
        <f t="shared" si="28"/>
        <v>0</v>
      </c>
      <c r="AB99">
        <f t="shared" si="29"/>
        <v>0</v>
      </c>
      <c r="AE99" s="7">
        <v>46028</v>
      </c>
      <c r="AF99" s="6">
        <v>426.59999999999991</v>
      </c>
    </row>
    <row r="100" spans="1:32" x14ac:dyDescent="0.25">
      <c r="A100" t="s">
        <v>22</v>
      </c>
      <c r="B100" t="s">
        <v>9</v>
      </c>
      <c r="C100" s="1">
        <v>45993</v>
      </c>
      <c r="D100" s="2">
        <v>0.375</v>
      </c>
      <c r="E100" s="2">
        <v>0.41666666666666669</v>
      </c>
      <c r="F100">
        <v>50</v>
      </c>
      <c r="G100" s="2">
        <f t="shared" si="16"/>
        <v>4.1666666666666685E-2</v>
      </c>
      <c r="H100">
        <f t="shared" si="17"/>
        <v>1</v>
      </c>
      <c r="I100">
        <f t="shared" si="18"/>
        <v>0</v>
      </c>
      <c r="J100">
        <f t="shared" si="19"/>
        <v>1</v>
      </c>
      <c r="K100">
        <f t="shared" si="20"/>
        <v>50</v>
      </c>
      <c r="Q100" s="1">
        <v>46029</v>
      </c>
      <c r="R100">
        <f t="shared" si="21"/>
        <v>225</v>
      </c>
      <c r="S100">
        <f t="shared" si="22"/>
        <v>3</v>
      </c>
      <c r="T100">
        <f t="shared" si="23"/>
        <v>0</v>
      </c>
      <c r="U100">
        <f t="shared" si="24"/>
        <v>0</v>
      </c>
      <c r="V100">
        <f t="shared" si="25"/>
        <v>0</v>
      </c>
      <c r="W100">
        <f t="shared" si="26"/>
        <v>7</v>
      </c>
      <c r="X100">
        <f t="shared" si="27"/>
        <v>0</v>
      </c>
      <c r="Y100">
        <f t="shared" si="30"/>
        <v>651.59999999999991</v>
      </c>
      <c r="Z100">
        <f t="shared" si="31"/>
        <v>0</v>
      </c>
      <c r="AA100">
        <f t="shared" si="28"/>
        <v>0</v>
      </c>
      <c r="AB100">
        <f t="shared" si="29"/>
        <v>0</v>
      </c>
      <c r="AE100" s="7">
        <v>46029</v>
      </c>
      <c r="AF100" s="6">
        <v>651.59999999999991</v>
      </c>
    </row>
    <row r="101" spans="1:32" x14ac:dyDescent="0.25">
      <c r="A101" t="s">
        <v>15</v>
      </c>
      <c r="B101" t="s">
        <v>7</v>
      </c>
      <c r="C101" s="1">
        <v>45993</v>
      </c>
      <c r="D101" s="2">
        <v>0.4375</v>
      </c>
      <c r="E101" s="2">
        <v>0.47916666666666669</v>
      </c>
      <c r="F101">
        <v>60</v>
      </c>
      <c r="G101" s="2">
        <f t="shared" si="16"/>
        <v>4.1666666666666685E-2</v>
      </c>
      <c r="H101">
        <f t="shared" si="17"/>
        <v>1</v>
      </c>
      <c r="I101">
        <f t="shared" si="18"/>
        <v>0</v>
      </c>
      <c r="J101">
        <f t="shared" si="19"/>
        <v>1</v>
      </c>
      <c r="K101">
        <f t="shared" si="20"/>
        <v>60</v>
      </c>
      <c r="Q101" s="1">
        <v>46030</v>
      </c>
      <c r="R101">
        <f t="shared" si="21"/>
        <v>0</v>
      </c>
      <c r="S101">
        <f t="shared" si="22"/>
        <v>4</v>
      </c>
      <c r="T101">
        <f t="shared" si="23"/>
        <v>0</v>
      </c>
      <c r="U101">
        <f t="shared" si="24"/>
        <v>0</v>
      </c>
      <c r="V101">
        <f t="shared" si="25"/>
        <v>0</v>
      </c>
      <c r="W101">
        <f t="shared" si="26"/>
        <v>8</v>
      </c>
      <c r="X101">
        <f t="shared" si="27"/>
        <v>0</v>
      </c>
      <c r="Y101">
        <f t="shared" si="30"/>
        <v>651.59999999999991</v>
      </c>
      <c r="Z101">
        <f t="shared" si="31"/>
        <v>0</v>
      </c>
      <c r="AA101">
        <f t="shared" si="28"/>
        <v>0</v>
      </c>
      <c r="AB101">
        <f t="shared" si="29"/>
        <v>400</v>
      </c>
      <c r="AE101" s="7">
        <v>46030</v>
      </c>
      <c r="AF101" s="6">
        <v>651.59999999999991</v>
      </c>
    </row>
    <row r="102" spans="1:32" x14ac:dyDescent="0.25">
      <c r="A102" s="3" t="s">
        <v>6</v>
      </c>
      <c r="B102" s="3" t="s">
        <v>7</v>
      </c>
      <c r="C102" s="4">
        <v>45993</v>
      </c>
      <c r="D102" s="5">
        <v>0.47916666666666669</v>
      </c>
      <c r="E102" s="5">
        <v>0.5625</v>
      </c>
      <c r="F102" s="3">
        <v>60</v>
      </c>
      <c r="G102" s="5">
        <f t="shared" si="16"/>
        <v>8.3333333333333315E-2</v>
      </c>
      <c r="H102" s="3">
        <f t="shared" si="17"/>
        <v>2</v>
      </c>
      <c r="I102" s="3">
        <f t="shared" si="18"/>
        <v>0</v>
      </c>
      <c r="J102" s="3">
        <f t="shared" si="19"/>
        <v>2</v>
      </c>
      <c r="K102" s="3">
        <f t="shared" si="20"/>
        <v>120</v>
      </c>
      <c r="Q102" s="1">
        <v>46031</v>
      </c>
      <c r="R102">
        <f t="shared" si="21"/>
        <v>0</v>
      </c>
      <c r="S102">
        <f t="shared" si="22"/>
        <v>5</v>
      </c>
      <c r="T102">
        <f t="shared" si="23"/>
        <v>0</v>
      </c>
      <c r="U102">
        <f t="shared" si="24"/>
        <v>0</v>
      </c>
      <c r="V102">
        <f t="shared" si="25"/>
        <v>0</v>
      </c>
      <c r="W102">
        <f t="shared" si="26"/>
        <v>9</v>
      </c>
      <c r="X102">
        <f t="shared" si="27"/>
        <v>0</v>
      </c>
      <c r="Y102">
        <f t="shared" si="30"/>
        <v>251.59999999999991</v>
      </c>
      <c r="Z102">
        <f t="shared" si="31"/>
        <v>0</v>
      </c>
      <c r="AA102">
        <f t="shared" si="28"/>
        <v>0</v>
      </c>
      <c r="AB102">
        <f t="shared" si="29"/>
        <v>0</v>
      </c>
      <c r="AE102" s="7">
        <v>46031</v>
      </c>
      <c r="AF102" s="6">
        <v>251.59999999999991</v>
      </c>
    </row>
    <row r="103" spans="1:32" x14ac:dyDescent="0.25">
      <c r="A103" t="s">
        <v>17</v>
      </c>
      <c r="B103" t="s">
        <v>9</v>
      </c>
      <c r="C103" s="1">
        <v>45994</v>
      </c>
      <c r="D103" s="2">
        <v>0.375</v>
      </c>
      <c r="E103" s="2">
        <v>0.44791666666666669</v>
      </c>
      <c r="F103">
        <v>50</v>
      </c>
      <c r="G103" s="2">
        <f t="shared" si="16"/>
        <v>7.2916666666666685E-2</v>
      </c>
      <c r="H103">
        <f t="shared" si="17"/>
        <v>1</v>
      </c>
      <c r="I103">
        <f t="shared" si="18"/>
        <v>45</v>
      </c>
      <c r="J103">
        <f t="shared" si="19"/>
        <v>1.75</v>
      </c>
      <c r="K103">
        <f t="shared" si="20"/>
        <v>87.5</v>
      </c>
      <c r="Q103" s="1">
        <v>46032</v>
      </c>
      <c r="R103">
        <f t="shared" si="21"/>
        <v>0</v>
      </c>
      <c r="S103">
        <f t="shared" si="22"/>
        <v>6</v>
      </c>
      <c r="T103">
        <f t="shared" si="23"/>
        <v>10</v>
      </c>
      <c r="U103">
        <f t="shared" si="24"/>
        <v>0</v>
      </c>
      <c r="V103">
        <f t="shared" si="25"/>
        <v>0</v>
      </c>
      <c r="W103">
        <f t="shared" si="26"/>
        <v>10</v>
      </c>
      <c r="X103">
        <f t="shared" si="27"/>
        <v>0</v>
      </c>
      <c r="Y103">
        <f t="shared" si="30"/>
        <v>241.59999999999991</v>
      </c>
      <c r="Z103">
        <f t="shared" si="31"/>
        <v>0</v>
      </c>
      <c r="AA103">
        <f t="shared" si="28"/>
        <v>0</v>
      </c>
      <c r="AB103">
        <f t="shared" si="29"/>
        <v>0</v>
      </c>
      <c r="AE103" s="7">
        <v>46032</v>
      </c>
      <c r="AF103" s="6">
        <v>241.59999999999991</v>
      </c>
    </row>
    <row r="104" spans="1:32" x14ac:dyDescent="0.25">
      <c r="A104" t="s">
        <v>18</v>
      </c>
      <c r="B104" t="s">
        <v>12</v>
      </c>
      <c r="C104" s="1">
        <v>45994</v>
      </c>
      <c r="D104" s="2">
        <v>0.47916666666666669</v>
      </c>
      <c r="E104" s="2">
        <v>0.54166666666666663</v>
      </c>
      <c r="F104">
        <v>40</v>
      </c>
      <c r="G104" s="2">
        <f t="shared" si="16"/>
        <v>6.2499999999999944E-2</v>
      </c>
      <c r="H104">
        <f t="shared" si="17"/>
        <v>1</v>
      </c>
      <c r="I104">
        <f t="shared" si="18"/>
        <v>30</v>
      </c>
      <c r="J104">
        <f t="shared" si="19"/>
        <v>1.5</v>
      </c>
      <c r="K104">
        <f t="shared" si="20"/>
        <v>60</v>
      </c>
      <c r="Q104" s="1">
        <v>46033</v>
      </c>
      <c r="R104">
        <f t="shared" si="21"/>
        <v>0</v>
      </c>
      <c r="S104">
        <f t="shared" si="22"/>
        <v>7</v>
      </c>
      <c r="T104">
        <f t="shared" si="23"/>
        <v>0</v>
      </c>
      <c r="U104">
        <f t="shared" si="24"/>
        <v>10</v>
      </c>
      <c r="V104">
        <f t="shared" si="25"/>
        <v>0</v>
      </c>
      <c r="W104">
        <f t="shared" si="26"/>
        <v>11</v>
      </c>
      <c r="X104">
        <f t="shared" si="27"/>
        <v>0</v>
      </c>
      <c r="Y104">
        <f t="shared" si="30"/>
        <v>231.59999999999991</v>
      </c>
      <c r="Z104">
        <f t="shared" si="31"/>
        <v>0</v>
      </c>
      <c r="AA104">
        <f t="shared" si="28"/>
        <v>0</v>
      </c>
      <c r="AB104">
        <f t="shared" si="29"/>
        <v>0</v>
      </c>
      <c r="AE104" s="7">
        <v>46033</v>
      </c>
      <c r="AF104" s="6">
        <v>231.59999999999991</v>
      </c>
    </row>
    <row r="105" spans="1:32" x14ac:dyDescent="0.25">
      <c r="A105" t="s">
        <v>17</v>
      </c>
      <c r="B105" t="s">
        <v>9</v>
      </c>
      <c r="C105" s="1">
        <v>45994</v>
      </c>
      <c r="D105" s="2">
        <v>0.57291666666666663</v>
      </c>
      <c r="E105" s="2">
        <v>0.61458333333333337</v>
      </c>
      <c r="F105">
        <v>50</v>
      </c>
      <c r="G105" s="2">
        <f t="shared" si="16"/>
        <v>4.1666666666666741E-2</v>
      </c>
      <c r="H105">
        <f t="shared" si="17"/>
        <v>1</v>
      </c>
      <c r="I105">
        <f t="shared" si="18"/>
        <v>0</v>
      </c>
      <c r="J105">
        <f t="shared" si="19"/>
        <v>1</v>
      </c>
      <c r="K105">
        <f t="shared" si="20"/>
        <v>50</v>
      </c>
      <c r="Q105" s="1">
        <v>46034</v>
      </c>
      <c r="R105">
        <f t="shared" si="21"/>
        <v>415</v>
      </c>
      <c r="S105">
        <f t="shared" si="22"/>
        <v>1</v>
      </c>
      <c r="T105">
        <f t="shared" si="23"/>
        <v>0</v>
      </c>
      <c r="U105">
        <f t="shared" si="24"/>
        <v>0</v>
      </c>
      <c r="V105">
        <f t="shared" si="25"/>
        <v>0</v>
      </c>
      <c r="W105">
        <f t="shared" si="26"/>
        <v>12</v>
      </c>
      <c r="X105">
        <f t="shared" si="27"/>
        <v>0</v>
      </c>
      <c r="Y105">
        <f t="shared" si="30"/>
        <v>646.59999999999991</v>
      </c>
      <c r="Z105">
        <f t="shared" si="31"/>
        <v>0</v>
      </c>
      <c r="AA105">
        <f t="shared" si="28"/>
        <v>0</v>
      </c>
      <c r="AB105">
        <f t="shared" si="29"/>
        <v>0</v>
      </c>
      <c r="AE105" s="7">
        <v>46034</v>
      </c>
      <c r="AF105" s="6">
        <v>646.59999999999991</v>
      </c>
    </row>
    <row r="106" spans="1:32" x14ac:dyDescent="0.25">
      <c r="A106" t="s">
        <v>19</v>
      </c>
      <c r="B106" t="s">
        <v>9</v>
      </c>
      <c r="C106" s="1">
        <v>45994</v>
      </c>
      <c r="D106" s="2">
        <v>0.65625</v>
      </c>
      <c r="E106" s="2">
        <v>0.71875</v>
      </c>
      <c r="F106">
        <v>50</v>
      </c>
      <c r="G106" s="2">
        <f t="shared" si="16"/>
        <v>6.25E-2</v>
      </c>
      <c r="H106">
        <f t="shared" si="17"/>
        <v>1</v>
      </c>
      <c r="I106">
        <f t="shared" si="18"/>
        <v>30</v>
      </c>
      <c r="J106">
        <f t="shared" si="19"/>
        <v>1.5</v>
      </c>
      <c r="K106">
        <f t="shared" si="20"/>
        <v>75</v>
      </c>
      <c r="Q106" s="1">
        <v>46035</v>
      </c>
      <c r="R106">
        <f t="shared" si="21"/>
        <v>335</v>
      </c>
      <c r="S106">
        <f t="shared" si="22"/>
        <v>2</v>
      </c>
      <c r="T106">
        <f t="shared" si="23"/>
        <v>0</v>
      </c>
      <c r="U106">
        <f t="shared" si="24"/>
        <v>0</v>
      </c>
      <c r="V106">
        <f t="shared" si="25"/>
        <v>250</v>
      </c>
      <c r="W106">
        <f t="shared" si="26"/>
        <v>13</v>
      </c>
      <c r="X106">
        <f t="shared" si="27"/>
        <v>0</v>
      </c>
      <c r="Y106">
        <f t="shared" si="30"/>
        <v>731.59999999999991</v>
      </c>
      <c r="Z106">
        <f t="shared" si="31"/>
        <v>0</v>
      </c>
      <c r="AA106">
        <f t="shared" si="28"/>
        <v>0</v>
      </c>
      <c r="AB106">
        <f t="shared" si="29"/>
        <v>0</v>
      </c>
      <c r="AE106" s="7">
        <v>46035</v>
      </c>
      <c r="AF106" s="6">
        <v>731.59999999999991</v>
      </c>
    </row>
    <row r="107" spans="1:32" x14ac:dyDescent="0.25">
      <c r="A107" t="s">
        <v>18</v>
      </c>
      <c r="B107" t="s">
        <v>12</v>
      </c>
      <c r="C107" s="1">
        <v>45994</v>
      </c>
      <c r="D107" s="2">
        <v>0.75</v>
      </c>
      <c r="E107" s="2">
        <v>0.79166666666666663</v>
      </c>
      <c r="F107">
        <v>40</v>
      </c>
      <c r="G107" s="2">
        <f t="shared" si="16"/>
        <v>4.166666666666663E-2</v>
      </c>
      <c r="H107">
        <f t="shared" si="17"/>
        <v>1</v>
      </c>
      <c r="I107">
        <f t="shared" si="18"/>
        <v>0</v>
      </c>
      <c r="J107">
        <f t="shared" si="19"/>
        <v>1</v>
      </c>
      <c r="K107">
        <f t="shared" si="20"/>
        <v>40</v>
      </c>
      <c r="Q107" s="1">
        <v>46036</v>
      </c>
      <c r="R107">
        <f t="shared" si="21"/>
        <v>230</v>
      </c>
      <c r="S107">
        <f t="shared" si="22"/>
        <v>3</v>
      </c>
      <c r="T107">
        <f t="shared" si="23"/>
        <v>0</v>
      </c>
      <c r="U107">
        <f t="shared" si="24"/>
        <v>0</v>
      </c>
      <c r="V107">
        <f t="shared" si="25"/>
        <v>0</v>
      </c>
      <c r="W107">
        <f t="shared" si="26"/>
        <v>14</v>
      </c>
      <c r="X107">
        <f t="shared" si="27"/>
        <v>0</v>
      </c>
      <c r="Y107">
        <f t="shared" si="30"/>
        <v>961.59999999999991</v>
      </c>
      <c r="Z107">
        <f t="shared" si="31"/>
        <v>0</v>
      </c>
      <c r="AA107">
        <f t="shared" si="28"/>
        <v>0</v>
      </c>
      <c r="AB107">
        <f t="shared" si="29"/>
        <v>0</v>
      </c>
      <c r="AE107" s="7">
        <v>46036</v>
      </c>
      <c r="AF107" s="6">
        <v>961.59999999999991</v>
      </c>
    </row>
    <row r="108" spans="1:32" x14ac:dyDescent="0.25">
      <c r="A108" t="s">
        <v>14</v>
      </c>
      <c r="B108" t="s">
        <v>7</v>
      </c>
      <c r="C108" s="1">
        <v>45996</v>
      </c>
      <c r="D108" s="2">
        <v>0.375</v>
      </c>
      <c r="E108" s="2">
        <v>0.44791666666666669</v>
      </c>
      <c r="F108">
        <v>60</v>
      </c>
      <c r="G108" s="2">
        <f t="shared" si="16"/>
        <v>7.2916666666666685E-2</v>
      </c>
      <c r="H108">
        <f t="shared" si="17"/>
        <v>1</v>
      </c>
      <c r="I108">
        <f t="shared" si="18"/>
        <v>45</v>
      </c>
      <c r="J108">
        <f t="shared" si="19"/>
        <v>1.75</v>
      </c>
      <c r="K108">
        <f t="shared" si="20"/>
        <v>105</v>
      </c>
      <c r="Q108" s="1">
        <v>46037</v>
      </c>
      <c r="R108">
        <f t="shared" si="21"/>
        <v>337.5</v>
      </c>
      <c r="S108">
        <f t="shared" si="22"/>
        <v>4</v>
      </c>
      <c r="T108">
        <f t="shared" si="23"/>
        <v>0</v>
      </c>
      <c r="U108">
        <f t="shared" si="24"/>
        <v>0</v>
      </c>
      <c r="V108">
        <f t="shared" si="25"/>
        <v>0</v>
      </c>
      <c r="W108">
        <f t="shared" si="26"/>
        <v>15</v>
      </c>
      <c r="X108">
        <f t="shared" si="27"/>
        <v>600</v>
      </c>
      <c r="Y108">
        <f t="shared" si="30"/>
        <v>699.09999999999991</v>
      </c>
      <c r="Z108">
        <f t="shared" si="31"/>
        <v>0</v>
      </c>
      <c r="AA108">
        <f t="shared" si="28"/>
        <v>0</v>
      </c>
      <c r="AB108">
        <f t="shared" si="29"/>
        <v>400</v>
      </c>
      <c r="AE108" s="7">
        <v>46037</v>
      </c>
      <c r="AF108" s="6">
        <v>699.09999999999991</v>
      </c>
    </row>
    <row r="109" spans="1:32" x14ac:dyDescent="0.25">
      <c r="A109" t="s">
        <v>16</v>
      </c>
      <c r="B109" t="s">
        <v>12</v>
      </c>
      <c r="C109" s="1">
        <v>45996</v>
      </c>
      <c r="D109" s="2">
        <v>0.45833333333333331</v>
      </c>
      <c r="E109" s="2">
        <v>0.5</v>
      </c>
      <c r="F109">
        <v>40</v>
      </c>
      <c r="G109" s="2">
        <f t="shared" si="16"/>
        <v>4.1666666666666685E-2</v>
      </c>
      <c r="H109">
        <f t="shared" si="17"/>
        <v>1</v>
      </c>
      <c r="I109">
        <f t="shared" si="18"/>
        <v>0</v>
      </c>
      <c r="J109">
        <f t="shared" si="19"/>
        <v>1</v>
      </c>
      <c r="K109">
        <f t="shared" si="20"/>
        <v>40</v>
      </c>
      <c r="Q109" s="1">
        <v>46038</v>
      </c>
      <c r="R109">
        <f t="shared" si="21"/>
        <v>0</v>
      </c>
      <c r="S109">
        <f t="shared" si="22"/>
        <v>5</v>
      </c>
      <c r="T109">
        <f t="shared" si="23"/>
        <v>0</v>
      </c>
      <c r="U109">
        <f t="shared" si="24"/>
        <v>0</v>
      </c>
      <c r="V109">
        <f t="shared" si="25"/>
        <v>0</v>
      </c>
      <c r="W109">
        <f t="shared" si="26"/>
        <v>16</v>
      </c>
      <c r="X109">
        <f t="shared" si="27"/>
        <v>0</v>
      </c>
      <c r="Y109">
        <f t="shared" si="30"/>
        <v>299.09999999999991</v>
      </c>
      <c r="Z109">
        <f t="shared" si="31"/>
        <v>0</v>
      </c>
      <c r="AA109">
        <f t="shared" si="28"/>
        <v>0</v>
      </c>
      <c r="AB109">
        <f t="shared" si="29"/>
        <v>0</v>
      </c>
      <c r="AE109" s="7">
        <v>46038</v>
      </c>
      <c r="AF109" s="6">
        <v>299.09999999999991</v>
      </c>
    </row>
    <row r="110" spans="1:32" x14ac:dyDescent="0.25">
      <c r="A110" t="s">
        <v>10</v>
      </c>
      <c r="B110" t="s">
        <v>7</v>
      </c>
      <c r="C110" s="1">
        <v>45996</v>
      </c>
      <c r="D110" s="2">
        <v>0.53125</v>
      </c>
      <c r="E110" s="2">
        <v>0.59375</v>
      </c>
      <c r="F110">
        <v>60</v>
      </c>
      <c r="G110" s="2">
        <f t="shared" si="16"/>
        <v>6.25E-2</v>
      </c>
      <c r="H110">
        <f t="shared" si="17"/>
        <v>1</v>
      </c>
      <c r="I110">
        <f t="shared" si="18"/>
        <v>30</v>
      </c>
      <c r="J110">
        <f t="shared" si="19"/>
        <v>1.5</v>
      </c>
      <c r="K110">
        <f t="shared" si="20"/>
        <v>90</v>
      </c>
      <c r="Q110" s="1">
        <v>46039</v>
      </c>
      <c r="R110">
        <f t="shared" si="21"/>
        <v>0</v>
      </c>
      <c r="S110">
        <f t="shared" si="22"/>
        <v>6</v>
      </c>
      <c r="T110">
        <f t="shared" si="23"/>
        <v>10</v>
      </c>
      <c r="U110">
        <f t="shared" si="24"/>
        <v>0</v>
      </c>
      <c r="V110">
        <f t="shared" si="25"/>
        <v>0</v>
      </c>
      <c r="W110">
        <f t="shared" si="26"/>
        <v>17</v>
      </c>
      <c r="X110">
        <f t="shared" si="27"/>
        <v>0</v>
      </c>
      <c r="Y110">
        <f t="shared" si="30"/>
        <v>289.09999999999991</v>
      </c>
      <c r="Z110">
        <f t="shared" si="31"/>
        <v>0</v>
      </c>
      <c r="AA110">
        <f t="shared" si="28"/>
        <v>0</v>
      </c>
      <c r="AB110">
        <f t="shared" si="29"/>
        <v>0</v>
      </c>
      <c r="AE110" s="7">
        <v>46039</v>
      </c>
      <c r="AF110" s="6">
        <v>289.09999999999991</v>
      </c>
    </row>
    <row r="111" spans="1:32" x14ac:dyDescent="0.25">
      <c r="A111" t="s">
        <v>23</v>
      </c>
      <c r="B111" t="s">
        <v>7</v>
      </c>
      <c r="C111" s="1">
        <v>45999</v>
      </c>
      <c r="D111" s="2">
        <v>0.375</v>
      </c>
      <c r="E111" s="2">
        <v>0.44791666666666669</v>
      </c>
      <c r="F111">
        <v>60</v>
      </c>
      <c r="G111" s="2">
        <f t="shared" si="16"/>
        <v>7.2916666666666685E-2</v>
      </c>
      <c r="H111">
        <f t="shared" si="17"/>
        <v>1</v>
      </c>
      <c r="I111">
        <f t="shared" si="18"/>
        <v>45</v>
      </c>
      <c r="J111">
        <f t="shared" si="19"/>
        <v>1.75</v>
      </c>
      <c r="K111">
        <f t="shared" si="20"/>
        <v>105</v>
      </c>
      <c r="Q111" s="1">
        <v>46040</v>
      </c>
      <c r="R111">
        <f t="shared" si="21"/>
        <v>0</v>
      </c>
      <c r="S111">
        <f t="shared" si="22"/>
        <v>7</v>
      </c>
      <c r="T111">
        <f t="shared" si="23"/>
        <v>0</v>
      </c>
      <c r="U111">
        <f t="shared" si="24"/>
        <v>10</v>
      </c>
      <c r="V111">
        <f t="shared" si="25"/>
        <v>0</v>
      </c>
      <c r="W111">
        <f t="shared" si="26"/>
        <v>18</v>
      </c>
      <c r="X111">
        <f t="shared" si="27"/>
        <v>0</v>
      </c>
      <c r="Y111">
        <f t="shared" si="30"/>
        <v>279.09999999999991</v>
      </c>
      <c r="Z111">
        <f t="shared" si="31"/>
        <v>0</v>
      </c>
      <c r="AA111">
        <f t="shared" si="28"/>
        <v>0</v>
      </c>
      <c r="AB111">
        <f t="shared" si="29"/>
        <v>0</v>
      </c>
      <c r="AE111" s="7">
        <v>46040</v>
      </c>
      <c r="AF111" s="6">
        <v>279.09999999999991</v>
      </c>
    </row>
    <row r="112" spans="1:32" x14ac:dyDescent="0.25">
      <c r="A112" t="s">
        <v>11</v>
      </c>
      <c r="B112" t="s">
        <v>12</v>
      </c>
      <c r="C112" s="1">
        <v>45999</v>
      </c>
      <c r="D112" s="2">
        <v>0.46875</v>
      </c>
      <c r="E112" s="2">
        <v>0.54166666666666663</v>
      </c>
      <c r="F112">
        <v>40</v>
      </c>
      <c r="G112" s="2">
        <f t="shared" si="16"/>
        <v>7.291666666666663E-2</v>
      </c>
      <c r="H112">
        <f t="shared" si="17"/>
        <v>1</v>
      </c>
      <c r="I112">
        <f t="shared" si="18"/>
        <v>45</v>
      </c>
      <c r="J112">
        <f t="shared" si="19"/>
        <v>1.75</v>
      </c>
      <c r="K112">
        <f t="shared" si="20"/>
        <v>70</v>
      </c>
      <c r="Q112" s="1">
        <v>46041</v>
      </c>
      <c r="R112">
        <f t="shared" si="21"/>
        <v>305</v>
      </c>
      <c r="S112">
        <f t="shared" si="22"/>
        <v>1</v>
      </c>
      <c r="T112">
        <f t="shared" si="23"/>
        <v>0</v>
      </c>
      <c r="U112">
        <f t="shared" si="24"/>
        <v>0</v>
      </c>
      <c r="V112">
        <f t="shared" si="25"/>
        <v>0</v>
      </c>
      <c r="W112">
        <f t="shared" si="26"/>
        <v>19</v>
      </c>
      <c r="X112">
        <f t="shared" si="27"/>
        <v>0</v>
      </c>
      <c r="Y112">
        <f t="shared" si="30"/>
        <v>584.09999999999991</v>
      </c>
      <c r="Z112">
        <f t="shared" si="31"/>
        <v>0</v>
      </c>
      <c r="AA112">
        <f t="shared" si="28"/>
        <v>0</v>
      </c>
      <c r="AB112">
        <f t="shared" si="29"/>
        <v>0</v>
      </c>
      <c r="AE112" s="7">
        <v>46041</v>
      </c>
      <c r="AF112" s="6">
        <v>584.09999999999991</v>
      </c>
    </row>
    <row r="113" spans="1:32" x14ac:dyDescent="0.25">
      <c r="A113" t="s">
        <v>14</v>
      </c>
      <c r="B113" t="s">
        <v>7</v>
      </c>
      <c r="C113" s="1">
        <v>46000</v>
      </c>
      <c r="D113" s="2">
        <v>0.375</v>
      </c>
      <c r="E113" s="2">
        <v>0.42708333333333331</v>
      </c>
      <c r="F113">
        <v>60</v>
      </c>
      <c r="G113" s="2">
        <f t="shared" si="16"/>
        <v>5.2083333333333315E-2</v>
      </c>
      <c r="H113">
        <f t="shared" si="17"/>
        <v>1</v>
      </c>
      <c r="I113">
        <f t="shared" si="18"/>
        <v>15</v>
      </c>
      <c r="J113">
        <f t="shared" si="19"/>
        <v>1.25</v>
      </c>
      <c r="K113">
        <f t="shared" si="20"/>
        <v>75</v>
      </c>
      <c r="Q113" s="1">
        <v>46042</v>
      </c>
      <c r="R113">
        <f t="shared" si="21"/>
        <v>120</v>
      </c>
      <c r="S113">
        <f t="shared" si="22"/>
        <v>2</v>
      </c>
      <c r="T113">
        <f t="shared" si="23"/>
        <v>0</v>
      </c>
      <c r="U113">
        <f t="shared" si="24"/>
        <v>0</v>
      </c>
      <c r="V113">
        <f t="shared" si="25"/>
        <v>250</v>
      </c>
      <c r="W113">
        <f t="shared" si="26"/>
        <v>20</v>
      </c>
      <c r="X113">
        <f t="shared" si="27"/>
        <v>0</v>
      </c>
      <c r="Y113">
        <f t="shared" si="30"/>
        <v>454.09999999999991</v>
      </c>
      <c r="Z113">
        <f t="shared" si="31"/>
        <v>0</v>
      </c>
      <c r="AA113">
        <f t="shared" si="28"/>
        <v>0</v>
      </c>
      <c r="AB113">
        <f t="shared" si="29"/>
        <v>0</v>
      </c>
      <c r="AE113" s="7">
        <v>46042</v>
      </c>
      <c r="AF113" s="6">
        <v>454.09999999999991</v>
      </c>
    </row>
    <row r="114" spans="1:32" x14ac:dyDescent="0.25">
      <c r="A114" t="s">
        <v>19</v>
      </c>
      <c r="B114" t="s">
        <v>9</v>
      </c>
      <c r="C114" s="1">
        <v>46000</v>
      </c>
      <c r="D114" s="2">
        <v>0.4375</v>
      </c>
      <c r="E114" s="2">
        <v>0.47916666666666669</v>
      </c>
      <c r="F114">
        <v>50</v>
      </c>
      <c r="G114" s="2">
        <f t="shared" si="16"/>
        <v>4.1666666666666685E-2</v>
      </c>
      <c r="H114">
        <f t="shared" si="17"/>
        <v>1</v>
      </c>
      <c r="I114">
        <f t="shared" si="18"/>
        <v>0</v>
      </c>
      <c r="J114">
        <f t="shared" si="19"/>
        <v>1</v>
      </c>
      <c r="K114">
        <f t="shared" si="20"/>
        <v>50</v>
      </c>
      <c r="Q114" s="1">
        <v>46043</v>
      </c>
      <c r="R114">
        <f t="shared" si="21"/>
        <v>150</v>
      </c>
      <c r="S114">
        <f t="shared" si="22"/>
        <v>3</v>
      </c>
      <c r="T114">
        <f t="shared" si="23"/>
        <v>0</v>
      </c>
      <c r="U114">
        <f t="shared" si="24"/>
        <v>0</v>
      </c>
      <c r="V114">
        <f t="shared" si="25"/>
        <v>0</v>
      </c>
      <c r="W114">
        <f t="shared" si="26"/>
        <v>21</v>
      </c>
      <c r="X114">
        <f t="shared" si="27"/>
        <v>0</v>
      </c>
      <c r="Y114">
        <f t="shared" si="30"/>
        <v>604.09999999999991</v>
      </c>
      <c r="Z114">
        <f t="shared" si="31"/>
        <v>0</v>
      </c>
      <c r="AA114">
        <f t="shared" si="28"/>
        <v>0</v>
      </c>
      <c r="AB114">
        <f t="shared" si="29"/>
        <v>0</v>
      </c>
      <c r="AE114" s="7">
        <v>46043</v>
      </c>
      <c r="AF114" s="6">
        <v>604.09999999999991</v>
      </c>
    </row>
    <row r="115" spans="1:32" x14ac:dyDescent="0.25">
      <c r="A115" t="s">
        <v>18</v>
      </c>
      <c r="B115" t="s">
        <v>12</v>
      </c>
      <c r="C115" s="1">
        <v>46001</v>
      </c>
      <c r="D115" s="2">
        <v>0.375</v>
      </c>
      <c r="E115" s="2">
        <v>0.4375</v>
      </c>
      <c r="F115">
        <v>40</v>
      </c>
      <c r="G115" s="2">
        <f t="shared" si="16"/>
        <v>6.25E-2</v>
      </c>
      <c r="H115">
        <f t="shared" si="17"/>
        <v>1</v>
      </c>
      <c r="I115">
        <f t="shared" si="18"/>
        <v>30</v>
      </c>
      <c r="J115">
        <f t="shared" si="19"/>
        <v>1.5</v>
      </c>
      <c r="K115">
        <f t="shared" si="20"/>
        <v>60</v>
      </c>
      <c r="Q115" s="1">
        <v>46044</v>
      </c>
      <c r="R115">
        <f t="shared" si="21"/>
        <v>375</v>
      </c>
      <c r="S115">
        <f t="shared" si="22"/>
        <v>4</v>
      </c>
      <c r="T115">
        <f t="shared" si="23"/>
        <v>0</v>
      </c>
      <c r="U115">
        <f t="shared" si="24"/>
        <v>0</v>
      </c>
      <c r="V115">
        <f t="shared" si="25"/>
        <v>0</v>
      </c>
      <c r="W115">
        <f t="shared" si="26"/>
        <v>22</v>
      </c>
      <c r="X115">
        <f t="shared" si="27"/>
        <v>0</v>
      </c>
      <c r="Y115">
        <f t="shared" si="30"/>
        <v>979.09999999999991</v>
      </c>
      <c r="Z115">
        <f t="shared" si="31"/>
        <v>0</v>
      </c>
      <c r="AA115">
        <f t="shared" si="28"/>
        <v>0</v>
      </c>
      <c r="AB115">
        <f t="shared" si="29"/>
        <v>400</v>
      </c>
      <c r="AE115" s="7">
        <v>46044</v>
      </c>
      <c r="AF115" s="6">
        <v>979.09999999999991</v>
      </c>
    </row>
    <row r="116" spans="1:32" x14ac:dyDescent="0.25">
      <c r="A116" t="s">
        <v>24</v>
      </c>
      <c r="B116" t="s">
        <v>7</v>
      </c>
      <c r="C116" s="1">
        <v>46001</v>
      </c>
      <c r="D116" s="2">
        <v>0.4375</v>
      </c>
      <c r="E116" s="2">
        <v>0.5</v>
      </c>
      <c r="F116">
        <v>60</v>
      </c>
      <c r="G116" s="2">
        <f t="shared" si="16"/>
        <v>6.25E-2</v>
      </c>
      <c r="H116">
        <f t="shared" si="17"/>
        <v>1</v>
      </c>
      <c r="I116">
        <f t="shared" si="18"/>
        <v>30</v>
      </c>
      <c r="J116">
        <f t="shared" si="19"/>
        <v>1.5</v>
      </c>
      <c r="K116">
        <f t="shared" si="20"/>
        <v>90</v>
      </c>
      <c r="Q116" s="1">
        <v>46045</v>
      </c>
      <c r="R116">
        <f t="shared" si="21"/>
        <v>285</v>
      </c>
      <c r="S116">
        <f t="shared" si="22"/>
        <v>5</v>
      </c>
      <c r="T116">
        <f t="shared" si="23"/>
        <v>0</v>
      </c>
      <c r="U116">
        <f t="shared" si="24"/>
        <v>0</v>
      </c>
      <c r="V116">
        <f t="shared" si="25"/>
        <v>0</v>
      </c>
      <c r="W116">
        <f t="shared" si="26"/>
        <v>23</v>
      </c>
      <c r="X116">
        <f t="shared" si="27"/>
        <v>0</v>
      </c>
      <c r="Y116">
        <f t="shared" si="30"/>
        <v>864.09999999999991</v>
      </c>
      <c r="Z116">
        <f t="shared" si="31"/>
        <v>0</v>
      </c>
      <c r="AA116">
        <f t="shared" si="28"/>
        <v>0</v>
      </c>
      <c r="AB116">
        <f t="shared" si="29"/>
        <v>0</v>
      </c>
      <c r="AE116" s="7">
        <v>46045</v>
      </c>
      <c r="AF116" s="6">
        <v>864.09999999999991</v>
      </c>
    </row>
    <row r="117" spans="1:32" x14ac:dyDescent="0.25">
      <c r="A117" t="s">
        <v>13</v>
      </c>
      <c r="B117" t="s">
        <v>7</v>
      </c>
      <c r="C117" s="1">
        <v>46001</v>
      </c>
      <c r="D117" s="2">
        <v>0.54166666666666663</v>
      </c>
      <c r="E117" s="2">
        <v>0.59375</v>
      </c>
      <c r="F117">
        <v>60</v>
      </c>
      <c r="G117" s="2">
        <f t="shared" si="16"/>
        <v>5.208333333333337E-2</v>
      </c>
      <c r="H117">
        <f t="shared" si="17"/>
        <v>1</v>
      </c>
      <c r="I117">
        <f t="shared" si="18"/>
        <v>15</v>
      </c>
      <c r="J117">
        <f t="shared" si="19"/>
        <v>1.25</v>
      </c>
      <c r="K117">
        <f t="shared" si="20"/>
        <v>75</v>
      </c>
      <c r="Q117" s="1">
        <v>46046</v>
      </c>
      <c r="R117">
        <f t="shared" si="21"/>
        <v>0</v>
      </c>
      <c r="S117">
        <f t="shared" si="22"/>
        <v>6</v>
      </c>
      <c r="T117">
        <f t="shared" si="23"/>
        <v>10</v>
      </c>
      <c r="U117">
        <f t="shared" si="24"/>
        <v>0</v>
      </c>
      <c r="V117">
        <f t="shared" si="25"/>
        <v>0</v>
      </c>
      <c r="W117">
        <f t="shared" si="26"/>
        <v>24</v>
      </c>
      <c r="X117">
        <f t="shared" si="27"/>
        <v>0</v>
      </c>
      <c r="Y117">
        <f t="shared" si="30"/>
        <v>854.09999999999991</v>
      </c>
      <c r="Z117">
        <f t="shared" si="31"/>
        <v>0</v>
      </c>
      <c r="AA117">
        <f t="shared" si="28"/>
        <v>0</v>
      </c>
      <c r="AB117">
        <f t="shared" si="29"/>
        <v>0</v>
      </c>
      <c r="AE117" s="7">
        <v>46046</v>
      </c>
      <c r="AF117" s="6">
        <v>854.09999999999991</v>
      </c>
    </row>
    <row r="118" spans="1:32" x14ac:dyDescent="0.25">
      <c r="A118" t="s">
        <v>16</v>
      </c>
      <c r="B118" t="s">
        <v>7</v>
      </c>
      <c r="C118" s="1">
        <v>46001</v>
      </c>
      <c r="D118" s="2">
        <v>0.61458333333333337</v>
      </c>
      <c r="E118" s="2">
        <v>0.65625</v>
      </c>
      <c r="F118">
        <v>60</v>
      </c>
      <c r="G118" s="2">
        <f t="shared" si="16"/>
        <v>4.166666666666663E-2</v>
      </c>
      <c r="H118">
        <f t="shared" si="17"/>
        <v>1</v>
      </c>
      <c r="I118">
        <f t="shared" si="18"/>
        <v>0</v>
      </c>
      <c r="J118">
        <f t="shared" si="19"/>
        <v>1</v>
      </c>
      <c r="K118">
        <f t="shared" si="20"/>
        <v>60</v>
      </c>
      <c r="Q118" s="1">
        <v>46047</v>
      </c>
      <c r="R118">
        <f t="shared" si="21"/>
        <v>0</v>
      </c>
      <c r="S118">
        <f t="shared" si="22"/>
        <v>7</v>
      </c>
      <c r="T118">
        <f t="shared" si="23"/>
        <v>0</v>
      </c>
      <c r="U118">
        <f t="shared" si="24"/>
        <v>10</v>
      </c>
      <c r="V118">
        <f t="shared" si="25"/>
        <v>0</v>
      </c>
      <c r="W118">
        <f t="shared" si="26"/>
        <v>25</v>
      </c>
      <c r="X118">
        <f t="shared" si="27"/>
        <v>0</v>
      </c>
      <c r="Y118">
        <f t="shared" si="30"/>
        <v>844.09999999999991</v>
      </c>
      <c r="Z118">
        <f t="shared" si="31"/>
        <v>0</v>
      </c>
      <c r="AA118">
        <f t="shared" si="28"/>
        <v>0</v>
      </c>
      <c r="AB118">
        <f t="shared" si="29"/>
        <v>0</v>
      </c>
      <c r="AE118" s="7">
        <v>46047</v>
      </c>
      <c r="AF118" s="6">
        <v>844.09999999999991</v>
      </c>
    </row>
    <row r="119" spans="1:32" x14ac:dyDescent="0.25">
      <c r="A119" t="s">
        <v>11</v>
      </c>
      <c r="B119" t="s">
        <v>12</v>
      </c>
      <c r="C119" s="1">
        <v>46001</v>
      </c>
      <c r="D119" s="2">
        <v>0.67708333333333337</v>
      </c>
      <c r="E119" s="2">
        <v>0.73958333333333337</v>
      </c>
      <c r="F119">
        <v>40</v>
      </c>
      <c r="G119" s="2">
        <f t="shared" si="16"/>
        <v>6.25E-2</v>
      </c>
      <c r="H119">
        <f t="shared" si="17"/>
        <v>1</v>
      </c>
      <c r="I119">
        <f t="shared" si="18"/>
        <v>30</v>
      </c>
      <c r="J119">
        <f t="shared" si="19"/>
        <v>1.5</v>
      </c>
      <c r="K119">
        <f t="shared" si="20"/>
        <v>60</v>
      </c>
      <c r="Q119" s="1">
        <v>46048</v>
      </c>
      <c r="R119">
        <f t="shared" si="21"/>
        <v>90</v>
      </c>
      <c r="S119">
        <f t="shared" si="22"/>
        <v>1</v>
      </c>
      <c r="T119">
        <f t="shared" si="23"/>
        <v>0</v>
      </c>
      <c r="U119">
        <f t="shared" si="24"/>
        <v>0</v>
      </c>
      <c r="V119">
        <f t="shared" si="25"/>
        <v>0</v>
      </c>
      <c r="W119">
        <f t="shared" si="26"/>
        <v>26</v>
      </c>
      <c r="X119">
        <f t="shared" si="27"/>
        <v>0</v>
      </c>
      <c r="Y119">
        <f t="shared" si="30"/>
        <v>934.09999999999991</v>
      </c>
      <c r="Z119">
        <f t="shared" si="31"/>
        <v>0</v>
      </c>
      <c r="AA119">
        <f t="shared" si="28"/>
        <v>0</v>
      </c>
      <c r="AB119">
        <f t="shared" si="29"/>
        <v>0</v>
      </c>
      <c r="AE119" s="7">
        <v>46048</v>
      </c>
      <c r="AF119" s="6">
        <v>934.09999999999991</v>
      </c>
    </row>
    <row r="120" spans="1:32" x14ac:dyDescent="0.25">
      <c r="A120" t="s">
        <v>15</v>
      </c>
      <c r="B120" t="s">
        <v>12</v>
      </c>
      <c r="C120" s="1">
        <v>46002</v>
      </c>
      <c r="D120" s="2">
        <v>0.375</v>
      </c>
      <c r="E120" s="2">
        <v>0.42708333333333331</v>
      </c>
      <c r="F120">
        <v>40</v>
      </c>
      <c r="G120" s="2">
        <f t="shared" si="16"/>
        <v>5.2083333333333315E-2</v>
      </c>
      <c r="H120">
        <f t="shared" si="17"/>
        <v>1</v>
      </c>
      <c r="I120">
        <f t="shared" si="18"/>
        <v>15</v>
      </c>
      <c r="J120">
        <f t="shared" si="19"/>
        <v>1.25</v>
      </c>
      <c r="K120">
        <f t="shared" si="20"/>
        <v>50</v>
      </c>
      <c r="Q120" s="1">
        <v>46049</v>
      </c>
      <c r="R120">
        <f t="shared" si="21"/>
        <v>170</v>
      </c>
      <c r="S120">
        <f t="shared" si="22"/>
        <v>2</v>
      </c>
      <c r="T120">
        <f t="shared" si="23"/>
        <v>0</v>
      </c>
      <c r="U120">
        <f t="shared" si="24"/>
        <v>0</v>
      </c>
      <c r="V120">
        <f t="shared" si="25"/>
        <v>250</v>
      </c>
      <c r="W120">
        <f t="shared" si="26"/>
        <v>27</v>
      </c>
      <c r="X120">
        <f t="shared" si="27"/>
        <v>0</v>
      </c>
      <c r="Y120">
        <f t="shared" si="30"/>
        <v>854.09999999999991</v>
      </c>
      <c r="Z120">
        <f t="shared" si="31"/>
        <v>0</v>
      </c>
      <c r="AA120">
        <f t="shared" si="28"/>
        <v>0</v>
      </c>
      <c r="AB120">
        <f t="shared" si="29"/>
        <v>0</v>
      </c>
      <c r="AE120" s="7">
        <v>46049</v>
      </c>
      <c r="AF120" s="6">
        <v>854.09999999999991</v>
      </c>
    </row>
    <row r="121" spans="1:32" x14ac:dyDescent="0.25">
      <c r="A121" t="s">
        <v>10</v>
      </c>
      <c r="B121" t="s">
        <v>7</v>
      </c>
      <c r="C121" s="1">
        <v>46002</v>
      </c>
      <c r="D121" s="2">
        <v>0.4375</v>
      </c>
      <c r="E121" s="2">
        <v>0.48958333333333331</v>
      </c>
      <c r="F121">
        <v>60</v>
      </c>
      <c r="G121" s="2">
        <f t="shared" si="16"/>
        <v>5.2083333333333315E-2</v>
      </c>
      <c r="H121">
        <f t="shared" si="17"/>
        <v>1</v>
      </c>
      <c r="I121">
        <f t="shared" si="18"/>
        <v>15</v>
      </c>
      <c r="J121">
        <f t="shared" si="19"/>
        <v>1.25</v>
      </c>
      <c r="K121">
        <f t="shared" si="20"/>
        <v>75</v>
      </c>
      <c r="Q121" s="1">
        <v>46050</v>
      </c>
      <c r="R121">
        <f t="shared" si="21"/>
        <v>40</v>
      </c>
      <c r="S121">
        <f t="shared" si="22"/>
        <v>3</v>
      </c>
      <c r="T121">
        <f t="shared" si="23"/>
        <v>0</v>
      </c>
      <c r="U121">
        <f t="shared" si="24"/>
        <v>0</v>
      </c>
      <c r="V121">
        <f t="shared" si="25"/>
        <v>0</v>
      </c>
      <c r="W121">
        <f t="shared" si="26"/>
        <v>28</v>
      </c>
      <c r="X121">
        <f t="shared" si="27"/>
        <v>0</v>
      </c>
      <c r="Y121">
        <f t="shared" si="30"/>
        <v>894.09999999999991</v>
      </c>
      <c r="Z121">
        <f t="shared" si="31"/>
        <v>0</v>
      </c>
      <c r="AA121">
        <f t="shared" si="28"/>
        <v>0</v>
      </c>
      <c r="AB121">
        <f t="shared" si="29"/>
        <v>0</v>
      </c>
      <c r="AE121" s="7">
        <v>46050</v>
      </c>
      <c r="AF121" s="6">
        <v>894.09999999999991</v>
      </c>
    </row>
    <row r="122" spans="1:32" x14ac:dyDescent="0.25">
      <c r="A122" t="s">
        <v>11</v>
      </c>
      <c r="B122" t="s">
        <v>12</v>
      </c>
      <c r="C122" s="1">
        <v>46003</v>
      </c>
      <c r="D122" s="2">
        <v>0.375</v>
      </c>
      <c r="E122" s="2">
        <v>0.42708333333333331</v>
      </c>
      <c r="F122">
        <v>40</v>
      </c>
      <c r="G122" s="2">
        <f t="shared" si="16"/>
        <v>5.2083333333333315E-2</v>
      </c>
      <c r="H122">
        <f t="shared" si="17"/>
        <v>1</v>
      </c>
      <c r="I122">
        <f t="shared" si="18"/>
        <v>15</v>
      </c>
      <c r="J122">
        <f t="shared" si="19"/>
        <v>1.25</v>
      </c>
      <c r="K122">
        <f t="shared" si="20"/>
        <v>50</v>
      </c>
      <c r="Q122" s="1">
        <v>46051</v>
      </c>
      <c r="R122">
        <f t="shared" si="21"/>
        <v>205</v>
      </c>
      <c r="S122">
        <f t="shared" si="22"/>
        <v>4</v>
      </c>
      <c r="T122">
        <f t="shared" si="23"/>
        <v>0</v>
      </c>
      <c r="U122">
        <f t="shared" si="24"/>
        <v>0</v>
      </c>
      <c r="V122">
        <f t="shared" si="25"/>
        <v>0</v>
      </c>
      <c r="W122">
        <f t="shared" si="26"/>
        <v>29</v>
      </c>
      <c r="X122">
        <f t="shared" si="27"/>
        <v>0</v>
      </c>
      <c r="Y122">
        <f t="shared" si="30"/>
        <v>1099.0999999999999</v>
      </c>
      <c r="Z122">
        <f t="shared" si="31"/>
        <v>0</v>
      </c>
      <c r="AA122">
        <f t="shared" si="28"/>
        <v>0</v>
      </c>
      <c r="AB122">
        <f t="shared" si="29"/>
        <v>400</v>
      </c>
      <c r="AE122" s="7">
        <v>46051</v>
      </c>
      <c r="AF122" s="6">
        <v>1099.0999999999999</v>
      </c>
    </row>
    <row r="123" spans="1:32" x14ac:dyDescent="0.25">
      <c r="A123" t="s">
        <v>15</v>
      </c>
      <c r="B123" t="s">
        <v>7</v>
      </c>
      <c r="C123" s="1">
        <v>46003</v>
      </c>
      <c r="D123" s="2">
        <v>0.4375</v>
      </c>
      <c r="E123" s="2">
        <v>0.47916666666666669</v>
      </c>
      <c r="F123">
        <v>60</v>
      </c>
      <c r="G123" s="2">
        <f t="shared" si="16"/>
        <v>4.1666666666666685E-2</v>
      </c>
      <c r="H123">
        <f t="shared" si="17"/>
        <v>1</v>
      </c>
      <c r="I123">
        <f t="shared" si="18"/>
        <v>0</v>
      </c>
      <c r="J123">
        <f t="shared" si="19"/>
        <v>1</v>
      </c>
      <c r="K123">
        <f t="shared" si="20"/>
        <v>60</v>
      </c>
      <c r="Q123" s="1">
        <v>46052</v>
      </c>
      <c r="R123">
        <f t="shared" si="21"/>
        <v>0</v>
      </c>
      <c r="S123">
        <f t="shared" si="22"/>
        <v>5</v>
      </c>
      <c r="T123">
        <f t="shared" si="23"/>
        <v>0</v>
      </c>
      <c r="U123">
        <f t="shared" si="24"/>
        <v>0</v>
      </c>
      <c r="V123">
        <f t="shared" si="25"/>
        <v>0</v>
      </c>
      <c r="W123">
        <f t="shared" si="26"/>
        <v>30</v>
      </c>
      <c r="X123">
        <f t="shared" si="27"/>
        <v>0</v>
      </c>
      <c r="Y123">
        <f t="shared" si="30"/>
        <v>699.09999999999991</v>
      </c>
      <c r="Z123">
        <f t="shared" si="31"/>
        <v>0</v>
      </c>
      <c r="AA123">
        <f t="shared" si="28"/>
        <v>0</v>
      </c>
      <c r="AB123">
        <f t="shared" si="29"/>
        <v>0</v>
      </c>
      <c r="AE123" s="7">
        <v>46052</v>
      </c>
      <c r="AF123" s="6">
        <v>699.09999999999991</v>
      </c>
    </row>
    <row r="124" spans="1:32" x14ac:dyDescent="0.25">
      <c r="A124" t="s">
        <v>6</v>
      </c>
      <c r="B124" t="s">
        <v>7</v>
      </c>
      <c r="C124" s="1">
        <v>46003</v>
      </c>
      <c r="D124" s="2">
        <v>0.47916666666666669</v>
      </c>
      <c r="E124" s="2">
        <v>0.55208333333333337</v>
      </c>
      <c r="F124">
        <v>60</v>
      </c>
      <c r="G124" s="2">
        <f t="shared" si="16"/>
        <v>7.2916666666666685E-2</v>
      </c>
      <c r="H124">
        <f t="shared" si="17"/>
        <v>1</v>
      </c>
      <c r="I124">
        <f t="shared" si="18"/>
        <v>45</v>
      </c>
      <c r="J124">
        <f t="shared" si="19"/>
        <v>1.75</v>
      </c>
      <c r="K124">
        <f t="shared" si="20"/>
        <v>105</v>
      </c>
      <c r="Q124" s="1">
        <v>46053</v>
      </c>
      <c r="R124">
        <f t="shared" si="21"/>
        <v>0</v>
      </c>
      <c r="S124">
        <f t="shared" si="22"/>
        <v>6</v>
      </c>
      <c r="T124">
        <f t="shared" si="23"/>
        <v>10</v>
      </c>
      <c r="U124">
        <f t="shared" si="24"/>
        <v>0</v>
      </c>
      <c r="V124">
        <f t="shared" si="25"/>
        <v>0</v>
      </c>
      <c r="W124">
        <f t="shared" si="26"/>
        <v>31</v>
      </c>
      <c r="X124">
        <f t="shared" si="27"/>
        <v>0</v>
      </c>
      <c r="Y124">
        <f t="shared" si="30"/>
        <v>689.09999999999991</v>
      </c>
      <c r="Z124">
        <f t="shared" si="31"/>
        <v>0</v>
      </c>
      <c r="AA124">
        <f t="shared" si="28"/>
        <v>0</v>
      </c>
      <c r="AB124">
        <f t="shared" si="29"/>
        <v>0</v>
      </c>
      <c r="AE124" s="7">
        <v>46053</v>
      </c>
      <c r="AF124" s="6">
        <v>689.09999999999991</v>
      </c>
    </row>
    <row r="125" spans="1:32" x14ac:dyDescent="0.25">
      <c r="A125" t="s">
        <v>14</v>
      </c>
      <c r="B125" t="s">
        <v>7</v>
      </c>
      <c r="C125" s="1">
        <v>46006</v>
      </c>
      <c r="D125" s="2">
        <v>0.39583333333333331</v>
      </c>
      <c r="E125" s="2">
        <v>0.45833333333333331</v>
      </c>
      <c r="F125">
        <v>60</v>
      </c>
      <c r="G125" s="2">
        <f t="shared" si="16"/>
        <v>6.25E-2</v>
      </c>
      <c r="H125">
        <f t="shared" si="17"/>
        <v>1</v>
      </c>
      <c r="I125">
        <f t="shared" si="18"/>
        <v>30</v>
      </c>
      <c r="J125">
        <f t="shared" si="19"/>
        <v>1.5</v>
      </c>
      <c r="K125">
        <f t="shared" si="20"/>
        <v>90</v>
      </c>
      <c r="Q125" s="1">
        <v>46054</v>
      </c>
      <c r="R125">
        <f t="shared" si="21"/>
        <v>0</v>
      </c>
      <c r="S125">
        <f t="shared" si="22"/>
        <v>7</v>
      </c>
      <c r="T125">
        <f t="shared" si="23"/>
        <v>0</v>
      </c>
      <c r="U125">
        <f t="shared" si="24"/>
        <v>10</v>
      </c>
      <c r="V125">
        <f t="shared" si="25"/>
        <v>0</v>
      </c>
      <c r="W125">
        <f t="shared" si="26"/>
        <v>1</v>
      </c>
      <c r="X125">
        <f t="shared" si="27"/>
        <v>0</v>
      </c>
      <c r="Y125">
        <f t="shared" si="30"/>
        <v>679.09999999999991</v>
      </c>
      <c r="Z125">
        <f t="shared" si="31"/>
        <v>0</v>
      </c>
      <c r="AA125">
        <f t="shared" si="28"/>
        <v>0</v>
      </c>
      <c r="AB125">
        <f t="shared" si="29"/>
        <v>0</v>
      </c>
      <c r="AE125" s="7">
        <v>46054</v>
      </c>
      <c r="AF125" s="6">
        <v>679.09999999999991</v>
      </c>
    </row>
    <row r="126" spans="1:32" x14ac:dyDescent="0.25">
      <c r="A126" t="s">
        <v>14</v>
      </c>
      <c r="B126" t="s">
        <v>7</v>
      </c>
      <c r="C126" s="1">
        <v>46006</v>
      </c>
      <c r="D126" s="2">
        <v>0.46875</v>
      </c>
      <c r="E126" s="2">
        <v>0.53125</v>
      </c>
      <c r="F126">
        <v>60</v>
      </c>
      <c r="G126" s="2">
        <f t="shared" si="16"/>
        <v>6.25E-2</v>
      </c>
      <c r="H126">
        <f t="shared" si="17"/>
        <v>1</v>
      </c>
      <c r="I126">
        <f t="shared" si="18"/>
        <v>30</v>
      </c>
      <c r="J126">
        <f t="shared" si="19"/>
        <v>1.5</v>
      </c>
      <c r="K126">
        <f t="shared" si="20"/>
        <v>90</v>
      </c>
      <c r="Q126" s="1">
        <v>46055</v>
      </c>
      <c r="R126">
        <f t="shared" si="21"/>
        <v>0</v>
      </c>
      <c r="S126">
        <f t="shared" si="22"/>
        <v>1</v>
      </c>
      <c r="T126">
        <f t="shared" si="23"/>
        <v>0</v>
      </c>
      <c r="U126">
        <f t="shared" si="24"/>
        <v>0</v>
      </c>
      <c r="V126">
        <f t="shared" si="25"/>
        <v>0</v>
      </c>
      <c r="W126">
        <f t="shared" si="26"/>
        <v>2</v>
      </c>
      <c r="X126">
        <f t="shared" si="27"/>
        <v>0</v>
      </c>
      <c r="Y126">
        <f t="shared" si="30"/>
        <v>679.09999999999991</v>
      </c>
      <c r="Z126">
        <f t="shared" si="31"/>
        <v>0</v>
      </c>
      <c r="AA126">
        <f t="shared" si="28"/>
        <v>0</v>
      </c>
      <c r="AB126">
        <f t="shared" si="29"/>
        <v>0</v>
      </c>
      <c r="AE126" s="7">
        <v>46055</v>
      </c>
      <c r="AF126" s="6">
        <v>679.09999999999991</v>
      </c>
    </row>
    <row r="127" spans="1:32" x14ac:dyDescent="0.25">
      <c r="A127" t="s">
        <v>24</v>
      </c>
      <c r="B127" t="s">
        <v>7</v>
      </c>
      <c r="C127" s="1">
        <v>46007</v>
      </c>
      <c r="D127" s="2">
        <v>0.375</v>
      </c>
      <c r="E127" s="2">
        <v>0.41666666666666669</v>
      </c>
      <c r="F127">
        <v>60</v>
      </c>
      <c r="G127" s="2">
        <f t="shared" si="16"/>
        <v>4.1666666666666685E-2</v>
      </c>
      <c r="H127">
        <f t="shared" si="17"/>
        <v>1</v>
      </c>
      <c r="I127">
        <f t="shared" si="18"/>
        <v>0</v>
      </c>
      <c r="J127">
        <f t="shared" si="19"/>
        <v>1</v>
      </c>
      <c r="K127">
        <f t="shared" si="20"/>
        <v>60</v>
      </c>
      <c r="Q127" s="1">
        <v>46056</v>
      </c>
      <c r="R127">
        <f t="shared" si="21"/>
        <v>340</v>
      </c>
      <c r="S127">
        <f t="shared" si="22"/>
        <v>2</v>
      </c>
      <c r="T127">
        <f t="shared" si="23"/>
        <v>0</v>
      </c>
      <c r="U127">
        <f t="shared" si="24"/>
        <v>0</v>
      </c>
      <c r="V127">
        <f t="shared" si="25"/>
        <v>250</v>
      </c>
      <c r="W127">
        <f t="shared" si="26"/>
        <v>3</v>
      </c>
      <c r="X127">
        <f t="shared" si="27"/>
        <v>0</v>
      </c>
      <c r="Y127">
        <f t="shared" si="30"/>
        <v>769.09999999999991</v>
      </c>
      <c r="Z127">
        <f t="shared" si="31"/>
        <v>0</v>
      </c>
      <c r="AA127">
        <f t="shared" si="28"/>
        <v>0</v>
      </c>
      <c r="AB127">
        <f t="shared" si="29"/>
        <v>0</v>
      </c>
      <c r="AE127" s="7">
        <v>46056</v>
      </c>
      <c r="AF127" s="6">
        <v>769.09999999999991</v>
      </c>
    </row>
    <row r="128" spans="1:32" x14ac:dyDescent="0.25">
      <c r="A128" t="s">
        <v>6</v>
      </c>
      <c r="B128" t="s">
        <v>7</v>
      </c>
      <c r="C128" s="1">
        <v>46027</v>
      </c>
      <c r="D128" s="2">
        <v>0.375</v>
      </c>
      <c r="E128" s="2">
        <v>0.44791666666666669</v>
      </c>
      <c r="F128">
        <v>60</v>
      </c>
      <c r="G128" s="2">
        <f t="shared" si="16"/>
        <v>7.2916666666666685E-2</v>
      </c>
      <c r="H128">
        <f t="shared" si="17"/>
        <v>1</v>
      </c>
      <c r="I128">
        <f t="shared" si="18"/>
        <v>45</v>
      </c>
      <c r="J128">
        <f t="shared" si="19"/>
        <v>1.75</v>
      </c>
      <c r="K128">
        <f t="shared" si="20"/>
        <v>105</v>
      </c>
      <c r="Q128" s="1">
        <v>46057</v>
      </c>
      <c r="R128">
        <f t="shared" si="21"/>
        <v>260</v>
      </c>
      <c r="S128">
        <f t="shared" si="22"/>
        <v>3</v>
      </c>
      <c r="T128">
        <f t="shared" si="23"/>
        <v>0</v>
      </c>
      <c r="U128">
        <f t="shared" si="24"/>
        <v>0</v>
      </c>
      <c r="V128">
        <f t="shared" si="25"/>
        <v>0</v>
      </c>
      <c r="W128">
        <f t="shared" si="26"/>
        <v>4</v>
      </c>
      <c r="X128">
        <f t="shared" si="27"/>
        <v>0</v>
      </c>
      <c r="Y128">
        <f t="shared" si="30"/>
        <v>1029.0999999999999</v>
      </c>
      <c r="Z128">
        <f t="shared" si="31"/>
        <v>0</v>
      </c>
      <c r="AA128">
        <f t="shared" si="28"/>
        <v>0</v>
      </c>
      <c r="AB128">
        <f t="shared" si="29"/>
        <v>0</v>
      </c>
      <c r="AE128" s="7">
        <v>46057</v>
      </c>
      <c r="AF128" s="6">
        <v>1029.0999999999999</v>
      </c>
    </row>
    <row r="129" spans="1:32" x14ac:dyDescent="0.25">
      <c r="A129" t="s">
        <v>14</v>
      </c>
      <c r="B129" t="s">
        <v>7</v>
      </c>
      <c r="C129" s="1">
        <v>46027</v>
      </c>
      <c r="D129" s="2">
        <v>0.47916666666666669</v>
      </c>
      <c r="E129" s="2">
        <v>0.54166666666666663</v>
      </c>
      <c r="F129">
        <v>60</v>
      </c>
      <c r="G129" s="2">
        <f t="shared" si="16"/>
        <v>6.2499999999999944E-2</v>
      </c>
      <c r="H129">
        <f t="shared" si="17"/>
        <v>1</v>
      </c>
      <c r="I129">
        <f t="shared" si="18"/>
        <v>30</v>
      </c>
      <c r="J129">
        <f t="shared" si="19"/>
        <v>1.5</v>
      </c>
      <c r="K129">
        <f t="shared" si="20"/>
        <v>90</v>
      </c>
      <c r="Q129" s="1">
        <v>46058</v>
      </c>
      <c r="R129">
        <f t="shared" si="21"/>
        <v>325</v>
      </c>
      <c r="S129">
        <f t="shared" si="22"/>
        <v>4</v>
      </c>
      <c r="T129">
        <f t="shared" si="23"/>
        <v>0</v>
      </c>
      <c r="U129">
        <f t="shared" si="24"/>
        <v>0</v>
      </c>
      <c r="V129">
        <f t="shared" si="25"/>
        <v>0</v>
      </c>
      <c r="W129">
        <f t="shared" si="26"/>
        <v>5</v>
      </c>
      <c r="X129">
        <f t="shared" si="27"/>
        <v>0</v>
      </c>
      <c r="Y129">
        <f t="shared" si="30"/>
        <v>1354.1</v>
      </c>
      <c r="Z129">
        <f t="shared" si="31"/>
        <v>0</v>
      </c>
      <c r="AA129">
        <f t="shared" si="28"/>
        <v>0</v>
      </c>
      <c r="AB129">
        <f t="shared" si="29"/>
        <v>400</v>
      </c>
      <c r="AE129" s="7">
        <v>46058</v>
      </c>
      <c r="AF129" s="6">
        <v>1354.1</v>
      </c>
    </row>
    <row r="130" spans="1:32" x14ac:dyDescent="0.25">
      <c r="A130" t="s">
        <v>24</v>
      </c>
      <c r="B130" t="s">
        <v>7</v>
      </c>
      <c r="C130" s="1">
        <v>46027</v>
      </c>
      <c r="D130" s="2">
        <v>0.57291666666666663</v>
      </c>
      <c r="E130" s="2">
        <v>0.61458333333333337</v>
      </c>
      <c r="F130">
        <v>60</v>
      </c>
      <c r="G130" s="2">
        <f t="shared" si="16"/>
        <v>4.1666666666666741E-2</v>
      </c>
      <c r="H130">
        <f t="shared" si="17"/>
        <v>1</v>
      </c>
      <c r="I130">
        <f t="shared" si="18"/>
        <v>0</v>
      </c>
      <c r="J130">
        <f t="shared" si="19"/>
        <v>1</v>
      </c>
      <c r="K130">
        <f t="shared" si="20"/>
        <v>60</v>
      </c>
      <c r="Q130" s="1">
        <v>46059</v>
      </c>
      <c r="R130">
        <f t="shared" si="21"/>
        <v>327.5</v>
      </c>
      <c r="S130">
        <f t="shared" si="22"/>
        <v>5</v>
      </c>
      <c r="T130">
        <f t="shared" si="23"/>
        <v>0</v>
      </c>
      <c r="U130">
        <f t="shared" si="24"/>
        <v>0</v>
      </c>
      <c r="V130">
        <f t="shared" si="25"/>
        <v>0</v>
      </c>
      <c r="W130">
        <f t="shared" si="26"/>
        <v>6</v>
      </c>
      <c r="X130">
        <f t="shared" si="27"/>
        <v>0</v>
      </c>
      <c r="Y130">
        <f t="shared" si="30"/>
        <v>1281.5999999999999</v>
      </c>
      <c r="Z130">
        <f t="shared" si="31"/>
        <v>0</v>
      </c>
      <c r="AA130">
        <f t="shared" si="28"/>
        <v>0</v>
      </c>
      <c r="AB130">
        <f t="shared" si="29"/>
        <v>0</v>
      </c>
      <c r="AE130" s="7">
        <v>46059</v>
      </c>
      <c r="AF130" s="6">
        <v>1281.5999999999999</v>
      </c>
    </row>
    <row r="131" spans="1:32" x14ac:dyDescent="0.25">
      <c r="A131" t="s">
        <v>10</v>
      </c>
      <c r="B131" t="s">
        <v>9</v>
      </c>
      <c r="C131" s="1">
        <v>46027</v>
      </c>
      <c r="D131" s="2">
        <v>0.64583333333333337</v>
      </c>
      <c r="E131" s="2">
        <v>0.69791666666666663</v>
      </c>
      <c r="F131">
        <v>50</v>
      </c>
      <c r="G131" s="2">
        <f t="shared" ref="G131:G194" si="32">E131-D131</f>
        <v>5.2083333333333259E-2</v>
      </c>
      <c r="H131">
        <f t="shared" ref="H131:H194" si="33">HOUR(G131)</f>
        <v>1</v>
      </c>
      <c r="I131">
        <f t="shared" ref="I131:I194" si="34">MINUTE(G131)</f>
        <v>15</v>
      </c>
      <c r="J131">
        <f t="shared" ref="J131:J194" si="35">H131+I131/60</f>
        <v>1.25</v>
      </c>
      <c r="K131">
        <f t="shared" ref="K131:K194" si="36">J131*F131</f>
        <v>62.5</v>
      </c>
      <c r="Q131" s="1">
        <v>46060</v>
      </c>
      <c r="R131">
        <f t="shared" ref="R131:R152" si="37">IFERROR(VLOOKUP(Q131,$M$2:$N$76,2,0),0)</f>
        <v>0</v>
      </c>
      <c r="S131">
        <f t="shared" ref="S131:S152" si="38">WEEKDAY(Q131,2)</f>
        <v>6</v>
      </c>
      <c r="T131">
        <f t="shared" ref="T131:T152" si="39">IF(S131=6,10,0)</f>
        <v>10</v>
      </c>
      <c r="U131">
        <f t="shared" ref="U131:U152" si="40">IF(S131=7,10,0)</f>
        <v>0</v>
      </c>
      <c r="V131">
        <f t="shared" ref="V131:V152" si="41">IF(S131=2,250,0)</f>
        <v>0</v>
      </c>
      <c r="W131">
        <f t="shared" ref="W131:W152" si="42">DAY(Q131)</f>
        <v>7</v>
      </c>
      <c r="X131">
        <f t="shared" ref="X131:X152" si="43">IF(W131=15,600,0)</f>
        <v>0</v>
      </c>
      <c r="Y131">
        <f t="shared" si="30"/>
        <v>1271.5999999999999</v>
      </c>
      <c r="Z131">
        <f t="shared" si="31"/>
        <v>0</v>
      </c>
      <c r="AA131">
        <f t="shared" ref="AA131:AA152" si="44">ROUNDDOWN(IF(S131=4,IF(AND(Y131&gt;500,Y131&lt;=600),IF(Y131*0.5&gt;100,Y131*0.2,100),0),0),2)</f>
        <v>0</v>
      </c>
      <c r="AB131">
        <f t="shared" ref="AB131:AB152" si="45">ROUNDDOWN(IF(S131=4,IF(Y131&gt;600,400,0),0),2)</f>
        <v>0</v>
      </c>
      <c r="AE131" s="7">
        <v>46060</v>
      </c>
      <c r="AF131" s="6">
        <v>1271.5999999999999</v>
      </c>
    </row>
    <row r="132" spans="1:32" x14ac:dyDescent="0.25">
      <c r="A132" t="s">
        <v>14</v>
      </c>
      <c r="B132" t="s">
        <v>7</v>
      </c>
      <c r="C132" s="1">
        <v>46027</v>
      </c>
      <c r="D132" s="2">
        <v>0.72916666666666663</v>
      </c>
      <c r="E132" s="2">
        <v>0.79166666666666663</v>
      </c>
      <c r="F132">
        <v>60</v>
      </c>
      <c r="G132" s="2">
        <f t="shared" si="32"/>
        <v>6.25E-2</v>
      </c>
      <c r="H132">
        <f t="shared" si="33"/>
        <v>1</v>
      </c>
      <c r="I132">
        <f t="shared" si="34"/>
        <v>30</v>
      </c>
      <c r="J132">
        <f t="shared" si="35"/>
        <v>1.5</v>
      </c>
      <c r="K132">
        <f t="shared" si="36"/>
        <v>90</v>
      </c>
      <c r="Q132" s="1">
        <v>46061</v>
      </c>
      <c r="R132">
        <f t="shared" si="37"/>
        <v>0</v>
      </c>
      <c r="S132">
        <f t="shared" si="38"/>
        <v>7</v>
      </c>
      <c r="T132">
        <f t="shared" si="39"/>
        <v>0</v>
      </c>
      <c r="U132">
        <f t="shared" si="40"/>
        <v>10</v>
      </c>
      <c r="V132">
        <f t="shared" si="41"/>
        <v>0</v>
      </c>
      <c r="W132">
        <f t="shared" si="42"/>
        <v>8</v>
      </c>
      <c r="X132">
        <f t="shared" si="43"/>
        <v>0</v>
      </c>
      <c r="Y132">
        <f t="shared" ref="Y132:Y152" si="46">Y131+R132-T132-U132-V132-X132-Z131-AA131-AB131</f>
        <v>1261.5999999999999</v>
      </c>
      <c r="Z132">
        <f t="shared" ref="Z132:Z152" si="47">ROUNDDOWN(IF(S132=4,IF(Y132&lt;=500,IF(Y132*0.2&gt;50,Y132*0.2,50),0),0),2)</f>
        <v>0</v>
      </c>
      <c r="AA132">
        <f t="shared" si="44"/>
        <v>0</v>
      </c>
      <c r="AB132">
        <f t="shared" si="45"/>
        <v>0</v>
      </c>
      <c r="AE132" s="7">
        <v>46061</v>
      </c>
      <c r="AF132" s="6">
        <v>1261.5999999999999</v>
      </c>
    </row>
    <row r="133" spans="1:32" x14ac:dyDescent="0.25">
      <c r="A133" t="s">
        <v>15</v>
      </c>
      <c r="B133" t="s">
        <v>12</v>
      </c>
      <c r="C133" s="1">
        <v>46029</v>
      </c>
      <c r="D133" s="2">
        <v>0.375</v>
      </c>
      <c r="E133" s="2">
        <v>0.44791666666666669</v>
      </c>
      <c r="F133">
        <v>40</v>
      </c>
      <c r="G133" s="2">
        <f t="shared" si="32"/>
        <v>7.2916666666666685E-2</v>
      </c>
      <c r="H133">
        <f t="shared" si="33"/>
        <v>1</v>
      </c>
      <c r="I133">
        <f t="shared" si="34"/>
        <v>45</v>
      </c>
      <c r="J133">
        <f t="shared" si="35"/>
        <v>1.75</v>
      </c>
      <c r="K133">
        <f t="shared" si="36"/>
        <v>70</v>
      </c>
      <c r="Q133" s="1">
        <v>46062</v>
      </c>
      <c r="R133">
        <f t="shared" si="37"/>
        <v>62.5</v>
      </c>
      <c r="S133">
        <f t="shared" si="38"/>
        <v>1</v>
      </c>
      <c r="T133">
        <f t="shared" si="39"/>
        <v>0</v>
      </c>
      <c r="U133">
        <f t="shared" si="40"/>
        <v>0</v>
      </c>
      <c r="V133">
        <f t="shared" si="41"/>
        <v>0</v>
      </c>
      <c r="W133">
        <f t="shared" si="42"/>
        <v>9</v>
      </c>
      <c r="X133">
        <f t="shared" si="43"/>
        <v>0</v>
      </c>
      <c r="Y133">
        <f t="shared" si="46"/>
        <v>1324.1</v>
      </c>
      <c r="Z133">
        <f t="shared" si="47"/>
        <v>0</v>
      </c>
      <c r="AA133">
        <f t="shared" si="44"/>
        <v>0</v>
      </c>
      <c r="AB133">
        <f t="shared" si="45"/>
        <v>0</v>
      </c>
      <c r="AE133" s="7">
        <v>46062</v>
      </c>
      <c r="AF133" s="6">
        <v>1324.1</v>
      </c>
    </row>
    <row r="134" spans="1:32" x14ac:dyDescent="0.25">
      <c r="A134" t="s">
        <v>24</v>
      </c>
      <c r="B134" t="s">
        <v>7</v>
      </c>
      <c r="C134" s="1">
        <v>46029</v>
      </c>
      <c r="D134" s="2">
        <v>0.46875</v>
      </c>
      <c r="E134" s="2">
        <v>0.54166666666666663</v>
      </c>
      <c r="F134">
        <v>60</v>
      </c>
      <c r="G134" s="2">
        <f t="shared" si="32"/>
        <v>7.291666666666663E-2</v>
      </c>
      <c r="H134">
        <f t="shared" si="33"/>
        <v>1</v>
      </c>
      <c r="I134">
        <f t="shared" si="34"/>
        <v>45</v>
      </c>
      <c r="J134">
        <f t="shared" si="35"/>
        <v>1.75</v>
      </c>
      <c r="K134">
        <f t="shared" si="36"/>
        <v>105</v>
      </c>
      <c r="Q134" s="1">
        <v>46063</v>
      </c>
      <c r="R134">
        <f t="shared" si="37"/>
        <v>407.5</v>
      </c>
      <c r="S134">
        <f t="shared" si="38"/>
        <v>2</v>
      </c>
      <c r="T134">
        <f t="shared" si="39"/>
        <v>0</v>
      </c>
      <c r="U134">
        <f t="shared" si="40"/>
        <v>0</v>
      </c>
      <c r="V134">
        <f t="shared" si="41"/>
        <v>250</v>
      </c>
      <c r="W134">
        <f t="shared" si="42"/>
        <v>10</v>
      </c>
      <c r="X134">
        <f t="shared" si="43"/>
        <v>0</v>
      </c>
      <c r="Y134">
        <f t="shared" si="46"/>
        <v>1481.6</v>
      </c>
      <c r="Z134">
        <f t="shared" si="47"/>
        <v>0</v>
      </c>
      <c r="AA134">
        <f t="shared" si="44"/>
        <v>0</v>
      </c>
      <c r="AB134">
        <f t="shared" si="45"/>
        <v>0</v>
      </c>
      <c r="AE134" s="7">
        <v>46063</v>
      </c>
      <c r="AF134" s="6">
        <v>1481.6</v>
      </c>
    </row>
    <row r="135" spans="1:32" x14ac:dyDescent="0.25">
      <c r="A135" t="s">
        <v>8</v>
      </c>
      <c r="B135" t="s">
        <v>9</v>
      </c>
      <c r="C135" s="1">
        <v>46029</v>
      </c>
      <c r="D135" s="2">
        <v>0.58333333333333337</v>
      </c>
      <c r="E135" s="2">
        <v>0.625</v>
      </c>
      <c r="F135">
        <v>50</v>
      </c>
      <c r="G135" s="2">
        <f t="shared" si="32"/>
        <v>4.166666666666663E-2</v>
      </c>
      <c r="H135">
        <f t="shared" si="33"/>
        <v>1</v>
      </c>
      <c r="I135">
        <f t="shared" si="34"/>
        <v>0</v>
      </c>
      <c r="J135">
        <f t="shared" si="35"/>
        <v>1</v>
      </c>
      <c r="K135">
        <f t="shared" si="36"/>
        <v>50</v>
      </c>
      <c r="Q135" s="1">
        <v>46064</v>
      </c>
      <c r="R135">
        <f t="shared" si="37"/>
        <v>275</v>
      </c>
      <c r="S135">
        <f t="shared" si="38"/>
        <v>3</v>
      </c>
      <c r="T135">
        <f t="shared" si="39"/>
        <v>0</v>
      </c>
      <c r="U135">
        <f t="shared" si="40"/>
        <v>0</v>
      </c>
      <c r="V135">
        <f t="shared" si="41"/>
        <v>0</v>
      </c>
      <c r="W135">
        <f t="shared" si="42"/>
        <v>11</v>
      </c>
      <c r="X135">
        <f t="shared" si="43"/>
        <v>0</v>
      </c>
      <c r="Y135">
        <f t="shared" si="46"/>
        <v>1756.6</v>
      </c>
      <c r="Z135">
        <f t="shared" si="47"/>
        <v>0</v>
      </c>
      <c r="AA135">
        <f t="shared" si="44"/>
        <v>0</v>
      </c>
      <c r="AB135">
        <f t="shared" si="45"/>
        <v>0</v>
      </c>
      <c r="AE135" s="7">
        <v>46064</v>
      </c>
      <c r="AF135" s="6">
        <v>1756.6</v>
      </c>
    </row>
    <row r="136" spans="1:32" x14ac:dyDescent="0.25">
      <c r="A136" t="s">
        <v>8</v>
      </c>
      <c r="B136" t="s">
        <v>9</v>
      </c>
      <c r="C136" s="1">
        <v>46034</v>
      </c>
      <c r="D136" s="2">
        <v>0.375</v>
      </c>
      <c r="E136" s="2">
        <v>0.4375</v>
      </c>
      <c r="F136">
        <v>50</v>
      </c>
      <c r="G136" s="2">
        <f t="shared" si="32"/>
        <v>6.25E-2</v>
      </c>
      <c r="H136">
        <f t="shared" si="33"/>
        <v>1</v>
      </c>
      <c r="I136">
        <f t="shared" si="34"/>
        <v>30</v>
      </c>
      <c r="J136">
        <f t="shared" si="35"/>
        <v>1.5</v>
      </c>
      <c r="K136">
        <f t="shared" si="36"/>
        <v>75</v>
      </c>
      <c r="Q136" s="1">
        <v>46065</v>
      </c>
      <c r="R136">
        <f t="shared" si="37"/>
        <v>227.5</v>
      </c>
      <c r="S136">
        <f t="shared" si="38"/>
        <v>4</v>
      </c>
      <c r="T136">
        <f t="shared" si="39"/>
        <v>0</v>
      </c>
      <c r="U136">
        <f t="shared" si="40"/>
        <v>0</v>
      </c>
      <c r="V136">
        <f t="shared" si="41"/>
        <v>0</v>
      </c>
      <c r="W136">
        <f t="shared" si="42"/>
        <v>12</v>
      </c>
      <c r="X136">
        <f t="shared" si="43"/>
        <v>0</v>
      </c>
      <c r="Y136">
        <f t="shared" si="46"/>
        <v>1984.1</v>
      </c>
      <c r="Z136">
        <f t="shared" si="47"/>
        <v>0</v>
      </c>
      <c r="AA136">
        <f t="shared" si="44"/>
        <v>0</v>
      </c>
      <c r="AB136">
        <f t="shared" si="45"/>
        <v>400</v>
      </c>
      <c r="AE136" s="7">
        <v>46065</v>
      </c>
      <c r="AF136" s="6">
        <v>1984.1</v>
      </c>
    </row>
    <row r="137" spans="1:32" x14ac:dyDescent="0.25">
      <c r="A137" t="s">
        <v>24</v>
      </c>
      <c r="B137" t="s">
        <v>7</v>
      </c>
      <c r="C137" s="1">
        <v>46034</v>
      </c>
      <c r="D137" s="2">
        <v>0.44791666666666669</v>
      </c>
      <c r="E137" s="2">
        <v>0.5</v>
      </c>
      <c r="F137">
        <v>60</v>
      </c>
      <c r="G137" s="2">
        <f t="shared" si="32"/>
        <v>5.2083333333333315E-2</v>
      </c>
      <c r="H137">
        <f t="shared" si="33"/>
        <v>1</v>
      </c>
      <c r="I137">
        <f t="shared" si="34"/>
        <v>15</v>
      </c>
      <c r="J137">
        <f t="shared" si="35"/>
        <v>1.25</v>
      </c>
      <c r="K137">
        <f t="shared" si="36"/>
        <v>75</v>
      </c>
      <c r="Q137" s="1">
        <v>46066</v>
      </c>
      <c r="R137">
        <f t="shared" si="37"/>
        <v>265</v>
      </c>
      <c r="S137">
        <f t="shared" si="38"/>
        <v>5</v>
      </c>
      <c r="T137">
        <f t="shared" si="39"/>
        <v>0</v>
      </c>
      <c r="U137">
        <f t="shared" si="40"/>
        <v>0</v>
      </c>
      <c r="V137">
        <f t="shared" si="41"/>
        <v>0</v>
      </c>
      <c r="W137">
        <f t="shared" si="42"/>
        <v>13</v>
      </c>
      <c r="X137">
        <f t="shared" si="43"/>
        <v>0</v>
      </c>
      <c r="Y137">
        <f t="shared" si="46"/>
        <v>1849.1</v>
      </c>
      <c r="Z137">
        <f t="shared" si="47"/>
        <v>0</v>
      </c>
      <c r="AA137">
        <f t="shared" si="44"/>
        <v>0</v>
      </c>
      <c r="AB137">
        <f t="shared" si="45"/>
        <v>0</v>
      </c>
      <c r="AE137" s="7">
        <v>46066</v>
      </c>
      <c r="AF137" s="6">
        <v>1849.1</v>
      </c>
    </row>
    <row r="138" spans="1:32" x14ac:dyDescent="0.25">
      <c r="A138" t="s">
        <v>24</v>
      </c>
      <c r="B138" t="s">
        <v>7</v>
      </c>
      <c r="C138" s="1">
        <v>46034</v>
      </c>
      <c r="D138" s="2">
        <v>0.5</v>
      </c>
      <c r="E138" s="2">
        <v>0.54166666666666663</v>
      </c>
      <c r="F138">
        <v>60</v>
      </c>
      <c r="G138" s="2">
        <f t="shared" si="32"/>
        <v>4.166666666666663E-2</v>
      </c>
      <c r="H138">
        <f t="shared" si="33"/>
        <v>1</v>
      </c>
      <c r="I138">
        <f t="shared" si="34"/>
        <v>0</v>
      </c>
      <c r="J138">
        <f t="shared" si="35"/>
        <v>1</v>
      </c>
      <c r="K138">
        <f t="shared" si="36"/>
        <v>60</v>
      </c>
      <c r="Q138" s="1">
        <v>46067</v>
      </c>
      <c r="R138">
        <f t="shared" si="37"/>
        <v>0</v>
      </c>
      <c r="S138">
        <f t="shared" si="38"/>
        <v>6</v>
      </c>
      <c r="T138">
        <f t="shared" si="39"/>
        <v>10</v>
      </c>
      <c r="U138">
        <f t="shared" si="40"/>
        <v>0</v>
      </c>
      <c r="V138">
        <f t="shared" si="41"/>
        <v>0</v>
      </c>
      <c r="W138">
        <f t="shared" si="42"/>
        <v>14</v>
      </c>
      <c r="X138">
        <f t="shared" si="43"/>
        <v>0</v>
      </c>
      <c r="Y138">
        <f t="shared" si="46"/>
        <v>1839.1</v>
      </c>
      <c r="Z138">
        <f t="shared" si="47"/>
        <v>0</v>
      </c>
      <c r="AA138">
        <f t="shared" si="44"/>
        <v>0</v>
      </c>
      <c r="AB138">
        <f t="shared" si="45"/>
        <v>0</v>
      </c>
      <c r="AE138" s="7">
        <v>46067</v>
      </c>
      <c r="AF138" s="6">
        <v>1839.1</v>
      </c>
    </row>
    <row r="139" spans="1:32" x14ac:dyDescent="0.25">
      <c r="A139" t="s">
        <v>17</v>
      </c>
      <c r="B139" t="s">
        <v>9</v>
      </c>
      <c r="C139" s="1">
        <v>46034</v>
      </c>
      <c r="D139" s="2">
        <v>0.55208333333333337</v>
      </c>
      <c r="E139" s="2">
        <v>0.63541666666666663</v>
      </c>
      <c r="F139">
        <v>50</v>
      </c>
      <c r="G139" s="2">
        <f t="shared" si="32"/>
        <v>8.3333333333333259E-2</v>
      </c>
      <c r="H139">
        <f t="shared" si="33"/>
        <v>2</v>
      </c>
      <c r="I139">
        <f t="shared" si="34"/>
        <v>0</v>
      </c>
      <c r="J139">
        <f t="shared" si="35"/>
        <v>2</v>
      </c>
      <c r="K139">
        <f t="shared" si="36"/>
        <v>100</v>
      </c>
      <c r="Q139" s="1">
        <v>46068</v>
      </c>
      <c r="R139">
        <f t="shared" si="37"/>
        <v>0</v>
      </c>
      <c r="S139">
        <f t="shared" si="38"/>
        <v>7</v>
      </c>
      <c r="T139">
        <f t="shared" si="39"/>
        <v>0</v>
      </c>
      <c r="U139">
        <f t="shared" si="40"/>
        <v>10</v>
      </c>
      <c r="V139">
        <f t="shared" si="41"/>
        <v>0</v>
      </c>
      <c r="W139">
        <f t="shared" si="42"/>
        <v>15</v>
      </c>
      <c r="X139">
        <f t="shared" si="43"/>
        <v>600</v>
      </c>
      <c r="Y139">
        <f t="shared" si="46"/>
        <v>1229.0999999999999</v>
      </c>
      <c r="Z139">
        <f t="shared" si="47"/>
        <v>0</v>
      </c>
      <c r="AA139">
        <f t="shared" si="44"/>
        <v>0</v>
      </c>
      <c r="AB139">
        <f t="shared" si="45"/>
        <v>0</v>
      </c>
      <c r="AE139" s="7">
        <v>46068</v>
      </c>
      <c r="AF139" s="6">
        <v>1229.0999999999999</v>
      </c>
    </row>
    <row r="140" spans="1:32" x14ac:dyDescent="0.25">
      <c r="A140" t="s">
        <v>16</v>
      </c>
      <c r="B140" t="s">
        <v>7</v>
      </c>
      <c r="C140" s="1">
        <v>46034</v>
      </c>
      <c r="D140" s="2">
        <v>0.64583333333333337</v>
      </c>
      <c r="E140" s="2">
        <v>0.71875</v>
      </c>
      <c r="F140">
        <v>60</v>
      </c>
      <c r="G140" s="2">
        <f t="shared" si="32"/>
        <v>7.291666666666663E-2</v>
      </c>
      <c r="H140">
        <f t="shared" si="33"/>
        <v>1</v>
      </c>
      <c r="I140">
        <f t="shared" si="34"/>
        <v>45</v>
      </c>
      <c r="J140">
        <f t="shared" si="35"/>
        <v>1.75</v>
      </c>
      <c r="K140">
        <f t="shared" si="36"/>
        <v>105</v>
      </c>
      <c r="Q140" s="1">
        <v>46069</v>
      </c>
      <c r="R140">
        <f t="shared" si="37"/>
        <v>135</v>
      </c>
      <c r="S140">
        <f t="shared" si="38"/>
        <v>1</v>
      </c>
      <c r="T140">
        <f t="shared" si="39"/>
        <v>0</v>
      </c>
      <c r="U140">
        <f t="shared" si="40"/>
        <v>0</v>
      </c>
      <c r="V140">
        <f t="shared" si="41"/>
        <v>0</v>
      </c>
      <c r="W140">
        <f t="shared" si="42"/>
        <v>16</v>
      </c>
      <c r="X140">
        <f t="shared" si="43"/>
        <v>0</v>
      </c>
      <c r="Y140">
        <f t="shared" si="46"/>
        <v>1364.1</v>
      </c>
      <c r="Z140">
        <f t="shared" si="47"/>
        <v>0</v>
      </c>
      <c r="AA140">
        <f t="shared" si="44"/>
        <v>0</v>
      </c>
      <c r="AB140">
        <f t="shared" si="45"/>
        <v>0</v>
      </c>
      <c r="AE140" s="7">
        <v>46069</v>
      </c>
      <c r="AF140" s="6">
        <v>1364.1</v>
      </c>
    </row>
    <row r="141" spans="1:32" x14ac:dyDescent="0.25">
      <c r="A141" t="s">
        <v>13</v>
      </c>
      <c r="B141" t="s">
        <v>9</v>
      </c>
      <c r="C141" s="1">
        <v>46035</v>
      </c>
      <c r="D141" s="2">
        <v>0.375</v>
      </c>
      <c r="E141" s="2">
        <v>0.45833333333333331</v>
      </c>
      <c r="F141">
        <v>50</v>
      </c>
      <c r="G141" s="2">
        <f t="shared" si="32"/>
        <v>8.3333333333333315E-2</v>
      </c>
      <c r="H141">
        <f t="shared" si="33"/>
        <v>2</v>
      </c>
      <c r="I141">
        <f t="shared" si="34"/>
        <v>0</v>
      </c>
      <c r="J141">
        <f t="shared" si="35"/>
        <v>2</v>
      </c>
      <c r="K141">
        <f t="shared" si="36"/>
        <v>100</v>
      </c>
      <c r="Q141" s="1">
        <v>46070</v>
      </c>
      <c r="R141">
        <f t="shared" si="37"/>
        <v>317.5</v>
      </c>
      <c r="S141">
        <f t="shared" si="38"/>
        <v>2</v>
      </c>
      <c r="T141">
        <f t="shared" si="39"/>
        <v>0</v>
      </c>
      <c r="U141">
        <f t="shared" si="40"/>
        <v>0</v>
      </c>
      <c r="V141">
        <f t="shared" si="41"/>
        <v>250</v>
      </c>
      <c r="W141">
        <f t="shared" si="42"/>
        <v>17</v>
      </c>
      <c r="X141">
        <f t="shared" si="43"/>
        <v>0</v>
      </c>
      <c r="Y141">
        <f t="shared" si="46"/>
        <v>1431.6</v>
      </c>
      <c r="Z141">
        <f t="shared" si="47"/>
        <v>0</v>
      </c>
      <c r="AA141">
        <f t="shared" si="44"/>
        <v>0</v>
      </c>
      <c r="AB141">
        <f t="shared" si="45"/>
        <v>0</v>
      </c>
      <c r="AE141" s="7">
        <v>46070</v>
      </c>
      <c r="AF141" s="6">
        <v>1431.6</v>
      </c>
    </row>
    <row r="142" spans="1:32" x14ac:dyDescent="0.25">
      <c r="A142" t="s">
        <v>19</v>
      </c>
      <c r="B142" t="s">
        <v>9</v>
      </c>
      <c r="C142" s="1">
        <v>46035</v>
      </c>
      <c r="D142" s="2">
        <v>0.45833333333333331</v>
      </c>
      <c r="E142" s="2">
        <v>0.5</v>
      </c>
      <c r="F142">
        <v>50</v>
      </c>
      <c r="G142" s="2">
        <f t="shared" si="32"/>
        <v>4.1666666666666685E-2</v>
      </c>
      <c r="H142">
        <f t="shared" si="33"/>
        <v>1</v>
      </c>
      <c r="I142">
        <f t="shared" si="34"/>
        <v>0</v>
      </c>
      <c r="J142">
        <f t="shared" si="35"/>
        <v>1</v>
      </c>
      <c r="K142">
        <f t="shared" si="36"/>
        <v>50</v>
      </c>
      <c r="Q142" s="1">
        <v>46071</v>
      </c>
      <c r="R142">
        <f t="shared" si="37"/>
        <v>255</v>
      </c>
      <c r="S142">
        <f t="shared" si="38"/>
        <v>3</v>
      </c>
      <c r="T142">
        <f t="shared" si="39"/>
        <v>0</v>
      </c>
      <c r="U142">
        <f t="shared" si="40"/>
        <v>0</v>
      </c>
      <c r="V142">
        <f t="shared" si="41"/>
        <v>0</v>
      </c>
      <c r="W142">
        <f t="shared" si="42"/>
        <v>18</v>
      </c>
      <c r="X142">
        <f t="shared" si="43"/>
        <v>0</v>
      </c>
      <c r="Y142">
        <f t="shared" si="46"/>
        <v>1686.6</v>
      </c>
      <c r="Z142">
        <f t="shared" si="47"/>
        <v>0</v>
      </c>
      <c r="AA142">
        <f t="shared" si="44"/>
        <v>0</v>
      </c>
      <c r="AB142">
        <f t="shared" si="45"/>
        <v>0</v>
      </c>
      <c r="AE142" s="7">
        <v>46071</v>
      </c>
      <c r="AF142" s="6">
        <v>1686.6</v>
      </c>
    </row>
    <row r="143" spans="1:32" x14ac:dyDescent="0.25">
      <c r="A143" t="s">
        <v>16</v>
      </c>
      <c r="B143" t="s">
        <v>12</v>
      </c>
      <c r="C143" s="1">
        <v>46035</v>
      </c>
      <c r="D143" s="2">
        <v>0.54166666666666663</v>
      </c>
      <c r="E143" s="2">
        <v>0.625</v>
      </c>
      <c r="F143">
        <v>40</v>
      </c>
      <c r="G143" s="2">
        <f t="shared" si="32"/>
        <v>8.333333333333337E-2</v>
      </c>
      <c r="H143">
        <f t="shared" si="33"/>
        <v>2</v>
      </c>
      <c r="I143">
        <f t="shared" si="34"/>
        <v>0</v>
      </c>
      <c r="J143">
        <f t="shared" si="35"/>
        <v>2</v>
      </c>
      <c r="K143">
        <f t="shared" si="36"/>
        <v>80</v>
      </c>
      <c r="Q143" s="1">
        <v>46072</v>
      </c>
      <c r="R143">
        <f t="shared" si="37"/>
        <v>100</v>
      </c>
      <c r="S143">
        <f t="shared" si="38"/>
        <v>4</v>
      </c>
      <c r="T143">
        <f t="shared" si="39"/>
        <v>0</v>
      </c>
      <c r="U143">
        <f t="shared" si="40"/>
        <v>0</v>
      </c>
      <c r="V143">
        <f t="shared" si="41"/>
        <v>0</v>
      </c>
      <c r="W143">
        <f t="shared" si="42"/>
        <v>19</v>
      </c>
      <c r="X143">
        <f t="shared" si="43"/>
        <v>0</v>
      </c>
      <c r="Y143">
        <f t="shared" si="46"/>
        <v>1786.6</v>
      </c>
      <c r="Z143">
        <f t="shared" si="47"/>
        <v>0</v>
      </c>
      <c r="AA143">
        <f t="shared" si="44"/>
        <v>0</v>
      </c>
      <c r="AB143">
        <f t="shared" si="45"/>
        <v>400</v>
      </c>
      <c r="AE143" s="7">
        <v>46072</v>
      </c>
      <c r="AF143" s="6">
        <v>1786.6</v>
      </c>
    </row>
    <row r="144" spans="1:32" x14ac:dyDescent="0.25">
      <c r="A144" t="s">
        <v>6</v>
      </c>
      <c r="B144" t="s">
        <v>7</v>
      </c>
      <c r="C144" s="1">
        <v>46035</v>
      </c>
      <c r="D144" s="2">
        <v>0.65625</v>
      </c>
      <c r="E144" s="2">
        <v>0.72916666666666663</v>
      </c>
      <c r="F144">
        <v>60</v>
      </c>
      <c r="G144" s="2">
        <f t="shared" si="32"/>
        <v>7.291666666666663E-2</v>
      </c>
      <c r="H144">
        <f t="shared" si="33"/>
        <v>1</v>
      </c>
      <c r="I144">
        <f t="shared" si="34"/>
        <v>45</v>
      </c>
      <c r="J144">
        <f t="shared" si="35"/>
        <v>1.75</v>
      </c>
      <c r="K144">
        <f t="shared" si="36"/>
        <v>105</v>
      </c>
      <c r="Q144" s="1">
        <v>46073</v>
      </c>
      <c r="R144">
        <f t="shared" si="37"/>
        <v>382.5</v>
      </c>
      <c r="S144">
        <f t="shared" si="38"/>
        <v>5</v>
      </c>
      <c r="T144">
        <f t="shared" si="39"/>
        <v>0</v>
      </c>
      <c r="U144">
        <f t="shared" si="40"/>
        <v>0</v>
      </c>
      <c r="V144">
        <f t="shared" si="41"/>
        <v>0</v>
      </c>
      <c r="W144">
        <f t="shared" si="42"/>
        <v>20</v>
      </c>
      <c r="X144">
        <f t="shared" si="43"/>
        <v>0</v>
      </c>
      <c r="Y144">
        <f t="shared" si="46"/>
        <v>1769.1</v>
      </c>
      <c r="Z144">
        <f t="shared" si="47"/>
        <v>0</v>
      </c>
      <c r="AA144">
        <f t="shared" si="44"/>
        <v>0</v>
      </c>
      <c r="AB144">
        <f t="shared" si="45"/>
        <v>0</v>
      </c>
      <c r="AE144" s="7">
        <v>46073</v>
      </c>
      <c r="AF144" s="6">
        <v>1769.1</v>
      </c>
    </row>
    <row r="145" spans="1:32" x14ac:dyDescent="0.25">
      <c r="A145" t="s">
        <v>14</v>
      </c>
      <c r="B145" t="s">
        <v>7</v>
      </c>
      <c r="C145" s="1">
        <v>46036</v>
      </c>
      <c r="D145" s="2">
        <v>0.375</v>
      </c>
      <c r="E145" s="2">
        <v>0.4375</v>
      </c>
      <c r="F145">
        <v>60</v>
      </c>
      <c r="G145" s="2">
        <f t="shared" si="32"/>
        <v>6.25E-2</v>
      </c>
      <c r="H145">
        <f t="shared" si="33"/>
        <v>1</v>
      </c>
      <c r="I145">
        <f t="shared" si="34"/>
        <v>30</v>
      </c>
      <c r="J145">
        <f t="shared" si="35"/>
        <v>1.5</v>
      </c>
      <c r="K145">
        <f t="shared" si="36"/>
        <v>90</v>
      </c>
      <c r="Q145" s="1">
        <v>46074</v>
      </c>
      <c r="R145">
        <f t="shared" si="37"/>
        <v>0</v>
      </c>
      <c r="S145">
        <f t="shared" si="38"/>
        <v>6</v>
      </c>
      <c r="T145">
        <f t="shared" si="39"/>
        <v>10</v>
      </c>
      <c r="U145">
        <f t="shared" si="40"/>
        <v>0</v>
      </c>
      <c r="V145">
        <f t="shared" si="41"/>
        <v>0</v>
      </c>
      <c r="W145">
        <f t="shared" si="42"/>
        <v>21</v>
      </c>
      <c r="X145">
        <f t="shared" si="43"/>
        <v>0</v>
      </c>
      <c r="Y145">
        <f t="shared" si="46"/>
        <v>1759.1</v>
      </c>
      <c r="Z145">
        <f t="shared" si="47"/>
        <v>0</v>
      </c>
      <c r="AA145">
        <f t="shared" si="44"/>
        <v>0</v>
      </c>
      <c r="AB145">
        <f t="shared" si="45"/>
        <v>0</v>
      </c>
      <c r="AE145" s="7">
        <v>46074</v>
      </c>
      <c r="AF145" s="6">
        <v>1759.1</v>
      </c>
    </row>
    <row r="146" spans="1:32" x14ac:dyDescent="0.25">
      <c r="A146" t="s">
        <v>17</v>
      </c>
      <c r="B146" t="s">
        <v>9</v>
      </c>
      <c r="C146" s="1">
        <v>46036</v>
      </c>
      <c r="D146" s="2">
        <v>0.46875</v>
      </c>
      <c r="E146" s="2">
        <v>0.55208333333333337</v>
      </c>
      <c r="F146">
        <v>50</v>
      </c>
      <c r="G146" s="2">
        <f t="shared" si="32"/>
        <v>8.333333333333337E-2</v>
      </c>
      <c r="H146">
        <f t="shared" si="33"/>
        <v>2</v>
      </c>
      <c r="I146">
        <f t="shared" si="34"/>
        <v>0</v>
      </c>
      <c r="J146">
        <f t="shared" si="35"/>
        <v>2</v>
      </c>
      <c r="K146">
        <f t="shared" si="36"/>
        <v>100</v>
      </c>
      <c r="Q146" s="1">
        <v>46075</v>
      </c>
      <c r="R146">
        <f t="shared" si="37"/>
        <v>0</v>
      </c>
      <c r="S146">
        <f t="shared" si="38"/>
        <v>7</v>
      </c>
      <c r="T146">
        <f t="shared" si="39"/>
        <v>0</v>
      </c>
      <c r="U146">
        <f t="shared" si="40"/>
        <v>10</v>
      </c>
      <c r="V146">
        <f t="shared" si="41"/>
        <v>0</v>
      </c>
      <c r="W146">
        <f t="shared" si="42"/>
        <v>22</v>
      </c>
      <c r="X146">
        <f t="shared" si="43"/>
        <v>0</v>
      </c>
      <c r="Y146">
        <f t="shared" si="46"/>
        <v>1749.1</v>
      </c>
      <c r="Z146">
        <f t="shared" si="47"/>
        <v>0</v>
      </c>
      <c r="AA146">
        <f t="shared" si="44"/>
        <v>0</v>
      </c>
      <c r="AB146">
        <f t="shared" si="45"/>
        <v>0</v>
      </c>
      <c r="AE146" s="7">
        <v>46075</v>
      </c>
      <c r="AF146" s="6">
        <v>1749.1</v>
      </c>
    </row>
    <row r="147" spans="1:32" x14ac:dyDescent="0.25">
      <c r="A147" t="s">
        <v>11</v>
      </c>
      <c r="B147" t="s">
        <v>12</v>
      </c>
      <c r="C147" s="1">
        <v>46036</v>
      </c>
      <c r="D147" s="2">
        <v>0.57291666666666663</v>
      </c>
      <c r="E147" s="2">
        <v>0.61458333333333337</v>
      </c>
      <c r="F147">
        <v>40</v>
      </c>
      <c r="G147" s="2">
        <f t="shared" si="32"/>
        <v>4.1666666666666741E-2</v>
      </c>
      <c r="H147">
        <f t="shared" si="33"/>
        <v>1</v>
      </c>
      <c r="I147">
        <f t="shared" si="34"/>
        <v>0</v>
      </c>
      <c r="J147">
        <f t="shared" si="35"/>
        <v>1</v>
      </c>
      <c r="K147">
        <f t="shared" si="36"/>
        <v>40</v>
      </c>
      <c r="Q147" s="1">
        <v>46076</v>
      </c>
      <c r="R147">
        <f t="shared" si="37"/>
        <v>50</v>
      </c>
      <c r="S147">
        <f t="shared" si="38"/>
        <v>1</v>
      </c>
      <c r="T147">
        <f t="shared" si="39"/>
        <v>0</v>
      </c>
      <c r="U147">
        <f t="shared" si="40"/>
        <v>0</v>
      </c>
      <c r="V147">
        <f t="shared" si="41"/>
        <v>0</v>
      </c>
      <c r="W147">
        <f t="shared" si="42"/>
        <v>23</v>
      </c>
      <c r="X147">
        <f t="shared" si="43"/>
        <v>0</v>
      </c>
      <c r="Y147">
        <f t="shared" si="46"/>
        <v>1799.1</v>
      </c>
      <c r="Z147">
        <f t="shared" si="47"/>
        <v>0</v>
      </c>
      <c r="AA147">
        <f t="shared" si="44"/>
        <v>0</v>
      </c>
      <c r="AB147">
        <f t="shared" si="45"/>
        <v>0</v>
      </c>
      <c r="AE147" s="7">
        <v>46076</v>
      </c>
      <c r="AF147" s="6">
        <v>1799.1</v>
      </c>
    </row>
    <row r="148" spans="1:32" x14ac:dyDescent="0.25">
      <c r="A148" t="s">
        <v>17</v>
      </c>
      <c r="B148" t="s">
        <v>9</v>
      </c>
      <c r="C148" s="1">
        <v>46037</v>
      </c>
      <c r="D148" s="2">
        <v>0.375</v>
      </c>
      <c r="E148" s="2">
        <v>0.45833333333333331</v>
      </c>
      <c r="F148">
        <v>50</v>
      </c>
      <c r="G148" s="2">
        <f t="shared" si="32"/>
        <v>8.3333333333333315E-2</v>
      </c>
      <c r="H148">
        <f t="shared" si="33"/>
        <v>2</v>
      </c>
      <c r="I148">
        <f t="shared" si="34"/>
        <v>0</v>
      </c>
      <c r="J148">
        <f t="shared" si="35"/>
        <v>2</v>
      </c>
      <c r="K148">
        <f t="shared" si="36"/>
        <v>100</v>
      </c>
      <c r="Q148" s="1">
        <v>46077</v>
      </c>
      <c r="R148">
        <f t="shared" si="37"/>
        <v>225</v>
      </c>
      <c r="S148">
        <f t="shared" si="38"/>
        <v>2</v>
      </c>
      <c r="T148">
        <f t="shared" si="39"/>
        <v>0</v>
      </c>
      <c r="U148">
        <f t="shared" si="40"/>
        <v>0</v>
      </c>
      <c r="V148">
        <f t="shared" si="41"/>
        <v>250</v>
      </c>
      <c r="W148">
        <f t="shared" si="42"/>
        <v>24</v>
      </c>
      <c r="X148">
        <f t="shared" si="43"/>
        <v>0</v>
      </c>
      <c r="Y148">
        <f t="shared" si="46"/>
        <v>1774.1</v>
      </c>
      <c r="Z148">
        <f t="shared" si="47"/>
        <v>0</v>
      </c>
      <c r="AA148">
        <f t="shared" si="44"/>
        <v>0</v>
      </c>
      <c r="AB148">
        <f t="shared" si="45"/>
        <v>0</v>
      </c>
      <c r="AE148" s="7">
        <v>46077</v>
      </c>
      <c r="AF148" s="6">
        <v>1774.1</v>
      </c>
    </row>
    <row r="149" spans="1:32" x14ac:dyDescent="0.25">
      <c r="A149" t="s">
        <v>6</v>
      </c>
      <c r="B149" t="s">
        <v>7</v>
      </c>
      <c r="C149" s="1">
        <v>46037</v>
      </c>
      <c r="D149" s="2">
        <v>0.45833333333333331</v>
      </c>
      <c r="E149" s="2">
        <v>0.51041666666666663</v>
      </c>
      <c r="F149">
        <v>60</v>
      </c>
      <c r="G149" s="2">
        <f t="shared" si="32"/>
        <v>5.2083333333333315E-2</v>
      </c>
      <c r="H149">
        <f t="shared" si="33"/>
        <v>1</v>
      </c>
      <c r="I149">
        <f t="shared" si="34"/>
        <v>15</v>
      </c>
      <c r="J149">
        <f t="shared" si="35"/>
        <v>1.25</v>
      </c>
      <c r="K149">
        <f t="shared" si="36"/>
        <v>75</v>
      </c>
      <c r="Q149" s="1">
        <v>46078</v>
      </c>
      <c r="R149">
        <f t="shared" si="37"/>
        <v>0</v>
      </c>
      <c r="S149">
        <f t="shared" si="38"/>
        <v>3</v>
      </c>
      <c r="T149">
        <f t="shared" si="39"/>
        <v>0</v>
      </c>
      <c r="U149">
        <f t="shared" si="40"/>
        <v>0</v>
      </c>
      <c r="V149">
        <f t="shared" si="41"/>
        <v>0</v>
      </c>
      <c r="W149">
        <f t="shared" si="42"/>
        <v>25</v>
      </c>
      <c r="X149">
        <f t="shared" si="43"/>
        <v>0</v>
      </c>
      <c r="Y149">
        <f t="shared" si="46"/>
        <v>1774.1</v>
      </c>
      <c r="Z149">
        <f t="shared" si="47"/>
        <v>0</v>
      </c>
      <c r="AA149">
        <f t="shared" si="44"/>
        <v>0</v>
      </c>
      <c r="AB149">
        <f t="shared" si="45"/>
        <v>0</v>
      </c>
      <c r="AE149" s="7">
        <v>46078</v>
      </c>
      <c r="AF149" s="6">
        <v>1774.1</v>
      </c>
    </row>
    <row r="150" spans="1:32" x14ac:dyDescent="0.25">
      <c r="A150" t="s">
        <v>8</v>
      </c>
      <c r="B150" t="s">
        <v>9</v>
      </c>
      <c r="C150" s="1">
        <v>46037</v>
      </c>
      <c r="D150" s="2">
        <v>0.52083333333333337</v>
      </c>
      <c r="E150" s="2">
        <v>0.58333333333333337</v>
      </c>
      <c r="F150">
        <v>50</v>
      </c>
      <c r="G150" s="2">
        <f t="shared" si="32"/>
        <v>6.25E-2</v>
      </c>
      <c r="H150">
        <f t="shared" si="33"/>
        <v>1</v>
      </c>
      <c r="I150">
        <f t="shared" si="34"/>
        <v>30</v>
      </c>
      <c r="J150">
        <f t="shared" si="35"/>
        <v>1.5</v>
      </c>
      <c r="K150">
        <f t="shared" si="36"/>
        <v>75</v>
      </c>
      <c r="Q150" s="1">
        <v>46079</v>
      </c>
      <c r="R150">
        <f t="shared" si="37"/>
        <v>220</v>
      </c>
      <c r="S150">
        <f t="shared" si="38"/>
        <v>4</v>
      </c>
      <c r="T150">
        <f t="shared" si="39"/>
        <v>0</v>
      </c>
      <c r="U150">
        <f t="shared" si="40"/>
        <v>0</v>
      </c>
      <c r="V150">
        <f t="shared" si="41"/>
        <v>0</v>
      </c>
      <c r="W150">
        <f t="shared" si="42"/>
        <v>26</v>
      </c>
      <c r="X150">
        <f t="shared" si="43"/>
        <v>0</v>
      </c>
      <c r="Y150">
        <f t="shared" si="46"/>
        <v>1994.1</v>
      </c>
      <c r="Z150">
        <f t="shared" si="47"/>
        <v>0</v>
      </c>
      <c r="AA150">
        <f t="shared" si="44"/>
        <v>0</v>
      </c>
      <c r="AB150">
        <f t="shared" si="45"/>
        <v>400</v>
      </c>
      <c r="AE150" s="7">
        <v>46079</v>
      </c>
      <c r="AF150" s="6">
        <v>1994.1</v>
      </c>
    </row>
    <row r="151" spans="1:32" x14ac:dyDescent="0.25">
      <c r="A151" t="s">
        <v>13</v>
      </c>
      <c r="B151" t="s">
        <v>9</v>
      </c>
      <c r="C151" s="1">
        <v>46037</v>
      </c>
      <c r="D151" s="2">
        <v>0.60416666666666663</v>
      </c>
      <c r="E151" s="2">
        <v>0.67708333333333337</v>
      </c>
      <c r="F151">
        <v>50</v>
      </c>
      <c r="G151" s="2">
        <f t="shared" si="32"/>
        <v>7.2916666666666741E-2</v>
      </c>
      <c r="H151">
        <f t="shared" si="33"/>
        <v>1</v>
      </c>
      <c r="I151">
        <f t="shared" si="34"/>
        <v>45</v>
      </c>
      <c r="J151">
        <f t="shared" si="35"/>
        <v>1.75</v>
      </c>
      <c r="K151">
        <f t="shared" si="36"/>
        <v>87.5</v>
      </c>
      <c r="Q151" s="1">
        <v>46080</v>
      </c>
      <c r="R151">
        <f t="shared" si="37"/>
        <v>290</v>
      </c>
      <c r="S151">
        <f t="shared" si="38"/>
        <v>5</v>
      </c>
      <c r="T151">
        <f t="shared" si="39"/>
        <v>0</v>
      </c>
      <c r="U151">
        <f t="shared" si="40"/>
        <v>0</v>
      </c>
      <c r="V151">
        <f t="shared" si="41"/>
        <v>0</v>
      </c>
      <c r="W151">
        <f t="shared" si="42"/>
        <v>27</v>
      </c>
      <c r="X151">
        <f t="shared" si="43"/>
        <v>0</v>
      </c>
      <c r="Y151">
        <f t="shared" si="46"/>
        <v>1884.1</v>
      </c>
      <c r="Z151">
        <f t="shared" si="47"/>
        <v>0</v>
      </c>
      <c r="AA151">
        <f t="shared" si="44"/>
        <v>0</v>
      </c>
      <c r="AB151">
        <f t="shared" si="45"/>
        <v>0</v>
      </c>
      <c r="AE151" s="7">
        <v>46080</v>
      </c>
      <c r="AF151" s="6">
        <v>1884.1</v>
      </c>
    </row>
    <row r="152" spans="1:32" x14ac:dyDescent="0.25">
      <c r="A152" t="s">
        <v>8</v>
      </c>
      <c r="B152" t="s">
        <v>9</v>
      </c>
      <c r="C152" s="1">
        <v>46041</v>
      </c>
      <c r="D152" s="2">
        <v>0.375</v>
      </c>
      <c r="E152" s="2">
        <v>0.4375</v>
      </c>
      <c r="F152">
        <v>50</v>
      </c>
      <c r="G152" s="2">
        <f t="shared" si="32"/>
        <v>6.25E-2</v>
      </c>
      <c r="H152">
        <f t="shared" si="33"/>
        <v>1</v>
      </c>
      <c r="I152">
        <f t="shared" si="34"/>
        <v>30</v>
      </c>
      <c r="J152">
        <f t="shared" si="35"/>
        <v>1.5</v>
      </c>
      <c r="K152">
        <f t="shared" si="36"/>
        <v>75</v>
      </c>
      <c r="P152" s="3" t="s">
        <v>77</v>
      </c>
      <c r="Q152" s="4">
        <v>46081</v>
      </c>
      <c r="R152" s="3">
        <f t="shared" si="37"/>
        <v>0</v>
      </c>
      <c r="S152" s="3">
        <f t="shared" si="38"/>
        <v>6</v>
      </c>
      <c r="T152" s="3">
        <f t="shared" si="39"/>
        <v>10</v>
      </c>
      <c r="U152" s="3">
        <f t="shared" si="40"/>
        <v>0</v>
      </c>
      <c r="V152" s="3">
        <f t="shared" si="41"/>
        <v>0</v>
      </c>
      <c r="W152" s="3">
        <f t="shared" si="42"/>
        <v>28</v>
      </c>
      <c r="X152" s="3">
        <f t="shared" si="43"/>
        <v>0</v>
      </c>
      <c r="Y152" s="3">
        <f t="shared" si="46"/>
        <v>1874.1</v>
      </c>
      <c r="Z152" s="3">
        <f t="shared" si="47"/>
        <v>0</v>
      </c>
      <c r="AA152" s="3">
        <f t="shared" si="44"/>
        <v>0</v>
      </c>
      <c r="AB152" s="3">
        <f t="shared" si="45"/>
        <v>0</v>
      </c>
      <c r="AE152" s="7">
        <v>46081</v>
      </c>
      <c r="AF152" s="6">
        <v>1874.1</v>
      </c>
    </row>
    <row r="153" spans="1:32" x14ac:dyDescent="0.25">
      <c r="A153" t="s">
        <v>24</v>
      </c>
      <c r="B153" t="s">
        <v>7</v>
      </c>
      <c r="C153" s="1">
        <v>46041</v>
      </c>
      <c r="D153" s="2">
        <v>0.45833333333333331</v>
      </c>
      <c r="E153" s="2">
        <v>0.52083333333333337</v>
      </c>
      <c r="F153">
        <v>60</v>
      </c>
      <c r="G153" s="2">
        <f t="shared" si="32"/>
        <v>6.2500000000000056E-2</v>
      </c>
      <c r="H153">
        <f t="shared" si="33"/>
        <v>1</v>
      </c>
      <c r="I153">
        <f t="shared" si="34"/>
        <v>30</v>
      </c>
      <c r="J153">
        <f t="shared" si="35"/>
        <v>1.5</v>
      </c>
      <c r="K153">
        <f t="shared" si="36"/>
        <v>90</v>
      </c>
    </row>
    <row r="154" spans="1:32" x14ac:dyDescent="0.25">
      <c r="A154" t="s">
        <v>14</v>
      </c>
      <c r="B154" t="s">
        <v>7</v>
      </c>
      <c r="C154" s="1">
        <v>46041</v>
      </c>
      <c r="D154" s="2">
        <v>0.54166666666666663</v>
      </c>
      <c r="E154" s="2">
        <v>0.60416666666666663</v>
      </c>
      <c r="F154">
        <v>60</v>
      </c>
      <c r="G154" s="2">
        <f t="shared" si="32"/>
        <v>6.25E-2</v>
      </c>
      <c r="H154">
        <f t="shared" si="33"/>
        <v>1</v>
      </c>
      <c r="I154">
        <f t="shared" si="34"/>
        <v>30</v>
      </c>
      <c r="J154">
        <f t="shared" si="35"/>
        <v>1.5</v>
      </c>
      <c r="K154">
        <f t="shared" si="36"/>
        <v>90</v>
      </c>
    </row>
    <row r="155" spans="1:32" x14ac:dyDescent="0.25">
      <c r="A155" t="s">
        <v>18</v>
      </c>
      <c r="B155" t="s">
        <v>12</v>
      </c>
      <c r="C155" s="1">
        <v>46041</v>
      </c>
      <c r="D155" s="2">
        <v>0.63541666666666663</v>
      </c>
      <c r="E155" s="2">
        <v>0.6875</v>
      </c>
      <c r="F155">
        <v>40</v>
      </c>
      <c r="G155" s="2">
        <f t="shared" si="32"/>
        <v>5.208333333333337E-2</v>
      </c>
      <c r="H155">
        <f t="shared" si="33"/>
        <v>1</v>
      </c>
      <c r="I155">
        <f t="shared" si="34"/>
        <v>15</v>
      </c>
      <c r="J155">
        <f t="shared" si="35"/>
        <v>1.25</v>
      </c>
      <c r="K155">
        <f t="shared" si="36"/>
        <v>50</v>
      </c>
    </row>
    <row r="156" spans="1:32" x14ac:dyDescent="0.25">
      <c r="A156" t="s">
        <v>18</v>
      </c>
      <c r="B156" t="s">
        <v>12</v>
      </c>
      <c r="C156" s="1">
        <v>46042</v>
      </c>
      <c r="D156" s="2">
        <v>0.375</v>
      </c>
      <c r="E156" s="2">
        <v>0.4375</v>
      </c>
      <c r="F156">
        <v>40</v>
      </c>
      <c r="G156" s="2">
        <f t="shared" si="32"/>
        <v>6.25E-2</v>
      </c>
      <c r="H156">
        <f t="shared" si="33"/>
        <v>1</v>
      </c>
      <c r="I156">
        <f t="shared" si="34"/>
        <v>30</v>
      </c>
      <c r="J156">
        <f t="shared" si="35"/>
        <v>1.5</v>
      </c>
      <c r="K156">
        <f t="shared" si="36"/>
        <v>60</v>
      </c>
    </row>
    <row r="157" spans="1:32" x14ac:dyDescent="0.25">
      <c r="A157" t="s">
        <v>16</v>
      </c>
      <c r="B157" t="s">
        <v>7</v>
      </c>
      <c r="C157" s="1">
        <v>46042</v>
      </c>
      <c r="D157" s="2">
        <v>0.4375</v>
      </c>
      <c r="E157" s="2">
        <v>0.47916666666666669</v>
      </c>
      <c r="F157">
        <v>60</v>
      </c>
      <c r="G157" s="2">
        <f t="shared" si="32"/>
        <v>4.1666666666666685E-2</v>
      </c>
      <c r="H157">
        <f t="shared" si="33"/>
        <v>1</v>
      </c>
      <c r="I157">
        <f t="shared" si="34"/>
        <v>0</v>
      </c>
      <c r="J157">
        <f t="shared" si="35"/>
        <v>1</v>
      </c>
      <c r="K157">
        <f t="shared" si="36"/>
        <v>60</v>
      </c>
    </row>
    <row r="158" spans="1:32" x14ac:dyDescent="0.25">
      <c r="A158" t="s">
        <v>16</v>
      </c>
      <c r="B158" t="s">
        <v>12</v>
      </c>
      <c r="C158" s="1">
        <v>46043</v>
      </c>
      <c r="D158" s="2">
        <v>0.375</v>
      </c>
      <c r="E158" s="2">
        <v>0.44791666666666669</v>
      </c>
      <c r="F158">
        <v>40</v>
      </c>
      <c r="G158" s="2">
        <f t="shared" si="32"/>
        <v>7.2916666666666685E-2</v>
      </c>
      <c r="H158">
        <f t="shared" si="33"/>
        <v>1</v>
      </c>
      <c r="I158">
        <f t="shared" si="34"/>
        <v>45</v>
      </c>
      <c r="J158">
        <f t="shared" si="35"/>
        <v>1.75</v>
      </c>
      <c r="K158">
        <f t="shared" si="36"/>
        <v>70</v>
      </c>
    </row>
    <row r="159" spans="1:32" x14ac:dyDescent="0.25">
      <c r="A159" t="s">
        <v>19</v>
      </c>
      <c r="B159" t="s">
        <v>12</v>
      </c>
      <c r="C159" s="1">
        <v>46043</v>
      </c>
      <c r="D159" s="2">
        <v>0.48958333333333331</v>
      </c>
      <c r="E159" s="2">
        <v>0.57291666666666663</v>
      </c>
      <c r="F159">
        <v>40</v>
      </c>
      <c r="G159" s="2">
        <f t="shared" si="32"/>
        <v>8.3333333333333315E-2</v>
      </c>
      <c r="H159">
        <f t="shared" si="33"/>
        <v>2</v>
      </c>
      <c r="I159">
        <f t="shared" si="34"/>
        <v>0</v>
      </c>
      <c r="J159">
        <f t="shared" si="35"/>
        <v>2</v>
      </c>
      <c r="K159">
        <f t="shared" si="36"/>
        <v>80</v>
      </c>
    </row>
    <row r="160" spans="1:32" x14ac:dyDescent="0.25">
      <c r="A160" t="s">
        <v>24</v>
      </c>
      <c r="B160" t="s">
        <v>7</v>
      </c>
      <c r="C160" s="1">
        <v>46044</v>
      </c>
      <c r="D160" s="2">
        <v>0.375</v>
      </c>
      <c r="E160" s="2">
        <v>0.42708333333333331</v>
      </c>
      <c r="F160">
        <v>60</v>
      </c>
      <c r="G160" s="2">
        <f t="shared" si="32"/>
        <v>5.2083333333333315E-2</v>
      </c>
      <c r="H160">
        <f t="shared" si="33"/>
        <v>1</v>
      </c>
      <c r="I160">
        <f t="shared" si="34"/>
        <v>15</v>
      </c>
      <c r="J160">
        <f t="shared" si="35"/>
        <v>1.25</v>
      </c>
      <c r="K160">
        <f t="shared" si="36"/>
        <v>75</v>
      </c>
    </row>
    <row r="161" spans="1:11" x14ac:dyDescent="0.25">
      <c r="A161" t="s">
        <v>17</v>
      </c>
      <c r="B161" t="s">
        <v>9</v>
      </c>
      <c r="C161" s="1">
        <v>46044</v>
      </c>
      <c r="D161" s="2">
        <v>0.4375</v>
      </c>
      <c r="E161" s="2">
        <v>0.48958333333333331</v>
      </c>
      <c r="F161">
        <v>50</v>
      </c>
      <c r="G161" s="2">
        <f t="shared" si="32"/>
        <v>5.2083333333333315E-2</v>
      </c>
      <c r="H161">
        <f t="shared" si="33"/>
        <v>1</v>
      </c>
      <c r="I161">
        <f t="shared" si="34"/>
        <v>15</v>
      </c>
      <c r="J161">
        <f t="shared" si="35"/>
        <v>1.25</v>
      </c>
      <c r="K161">
        <f t="shared" si="36"/>
        <v>62.5</v>
      </c>
    </row>
    <row r="162" spans="1:11" x14ac:dyDescent="0.25">
      <c r="A162" t="s">
        <v>10</v>
      </c>
      <c r="B162" t="s">
        <v>9</v>
      </c>
      <c r="C162" s="1">
        <v>46044</v>
      </c>
      <c r="D162" s="2">
        <v>0.48958333333333331</v>
      </c>
      <c r="E162" s="2">
        <v>0.57291666666666663</v>
      </c>
      <c r="F162">
        <v>50</v>
      </c>
      <c r="G162" s="2">
        <f t="shared" si="32"/>
        <v>8.3333333333333315E-2</v>
      </c>
      <c r="H162">
        <f t="shared" si="33"/>
        <v>2</v>
      </c>
      <c r="I162">
        <f t="shared" si="34"/>
        <v>0</v>
      </c>
      <c r="J162">
        <f t="shared" si="35"/>
        <v>2</v>
      </c>
      <c r="K162">
        <f t="shared" si="36"/>
        <v>100</v>
      </c>
    </row>
    <row r="163" spans="1:11" x14ac:dyDescent="0.25">
      <c r="A163" t="s">
        <v>8</v>
      </c>
      <c r="B163" t="s">
        <v>9</v>
      </c>
      <c r="C163" s="1">
        <v>46044</v>
      </c>
      <c r="D163" s="2">
        <v>0.59375</v>
      </c>
      <c r="E163" s="2">
        <v>0.63541666666666663</v>
      </c>
      <c r="F163">
        <v>50</v>
      </c>
      <c r="G163" s="2">
        <f t="shared" si="32"/>
        <v>4.166666666666663E-2</v>
      </c>
      <c r="H163">
        <f t="shared" si="33"/>
        <v>1</v>
      </c>
      <c r="I163">
        <f t="shared" si="34"/>
        <v>0</v>
      </c>
      <c r="J163">
        <f t="shared" si="35"/>
        <v>1</v>
      </c>
      <c r="K163">
        <f t="shared" si="36"/>
        <v>50</v>
      </c>
    </row>
    <row r="164" spans="1:11" x14ac:dyDescent="0.25">
      <c r="A164" t="s">
        <v>8</v>
      </c>
      <c r="B164" t="s">
        <v>9</v>
      </c>
      <c r="C164" s="1">
        <v>46044</v>
      </c>
      <c r="D164" s="2">
        <v>0.66666666666666663</v>
      </c>
      <c r="E164" s="2">
        <v>0.73958333333333337</v>
      </c>
      <c r="F164">
        <v>50</v>
      </c>
      <c r="G164" s="2">
        <f t="shared" si="32"/>
        <v>7.2916666666666741E-2</v>
      </c>
      <c r="H164">
        <f t="shared" si="33"/>
        <v>1</v>
      </c>
      <c r="I164">
        <f t="shared" si="34"/>
        <v>45</v>
      </c>
      <c r="J164">
        <f t="shared" si="35"/>
        <v>1.75</v>
      </c>
      <c r="K164">
        <f t="shared" si="36"/>
        <v>87.5</v>
      </c>
    </row>
    <row r="165" spans="1:11" x14ac:dyDescent="0.25">
      <c r="A165" t="s">
        <v>13</v>
      </c>
      <c r="B165" t="s">
        <v>7</v>
      </c>
      <c r="C165" s="1">
        <v>46045</v>
      </c>
      <c r="D165" s="2">
        <v>0.375</v>
      </c>
      <c r="E165" s="2">
        <v>0.41666666666666669</v>
      </c>
      <c r="F165">
        <v>60</v>
      </c>
      <c r="G165" s="2">
        <f t="shared" si="32"/>
        <v>4.1666666666666685E-2</v>
      </c>
      <c r="H165">
        <f t="shared" si="33"/>
        <v>1</v>
      </c>
      <c r="I165">
        <f t="shared" si="34"/>
        <v>0</v>
      </c>
      <c r="J165">
        <f t="shared" si="35"/>
        <v>1</v>
      </c>
      <c r="K165">
        <f t="shared" si="36"/>
        <v>60</v>
      </c>
    </row>
    <row r="166" spans="1:11" x14ac:dyDescent="0.25">
      <c r="A166" t="s">
        <v>11</v>
      </c>
      <c r="B166" t="s">
        <v>12</v>
      </c>
      <c r="C166" s="1">
        <v>46045</v>
      </c>
      <c r="D166" s="2">
        <v>0.41666666666666669</v>
      </c>
      <c r="E166" s="2">
        <v>0.45833333333333331</v>
      </c>
      <c r="F166">
        <v>40</v>
      </c>
      <c r="G166" s="2">
        <f t="shared" si="32"/>
        <v>4.166666666666663E-2</v>
      </c>
      <c r="H166">
        <f t="shared" si="33"/>
        <v>1</v>
      </c>
      <c r="I166">
        <f t="shared" si="34"/>
        <v>0</v>
      </c>
      <c r="J166">
        <f t="shared" si="35"/>
        <v>1</v>
      </c>
      <c r="K166">
        <f t="shared" si="36"/>
        <v>40</v>
      </c>
    </row>
    <row r="167" spans="1:11" x14ac:dyDescent="0.25">
      <c r="A167" t="s">
        <v>13</v>
      </c>
      <c r="B167" t="s">
        <v>9</v>
      </c>
      <c r="C167" s="1">
        <v>46045</v>
      </c>
      <c r="D167" s="2">
        <v>0.46875</v>
      </c>
      <c r="E167" s="2">
        <v>0.53125</v>
      </c>
      <c r="F167">
        <v>50</v>
      </c>
      <c r="G167" s="2">
        <f t="shared" si="32"/>
        <v>6.25E-2</v>
      </c>
      <c r="H167">
        <f t="shared" si="33"/>
        <v>1</v>
      </c>
      <c r="I167">
        <f t="shared" si="34"/>
        <v>30</v>
      </c>
      <c r="J167">
        <f t="shared" si="35"/>
        <v>1.5</v>
      </c>
      <c r="K167">
        <f t="shared" si="36"/>
        <v>75</v>
      </c>
    </row>
    <row r="168" spans="1:11" x14ac:dyDescent="0.25">
      <c r="A168" t="s">
        <v>11</v>
      </c>
      <c r="B168" t="s">
        <v>12</v>
      </c>
      <c r="C168" s="1">
        <v>46045</v>
      </c>
      <c r="D168" s="2">
        <v>0.57291666666666663</v>
      </c>
      <c r="E168" s="2">
        <v>0.63541666666666663</v>
      </c>
      <c r="F168">
        <v>40</v>
      </c>
      <c r="G168" s="2">
        <f t="shared" si="32"/>
        <v>6.25E-2</v>
      </c>
      <c r="H168">
        <f t="shared" si="33"/>
        <v>1</v>
      </c>
      <c r="I168">
        <f t="shared" si="34"/>
        <v>30</v>
      </c>
      <c r="J168">
        <f t="shared" si="35"/>
        <v>1.5</v>
      </c>
      <c r="K168">
        <f t="shared" si="36"/>
        <v>60</v>
      </c>
    </row>
    <row r="169" spans="1:11" x14ac:dyDescent="0.25">
      <c r="A169" t="s">
        <v>8</v>
      </c>
      <c r="B169" t="s">
        <v>9</v>
      </c>
      <c r="C169" s="1">
        <v>46045</v>
      </c>
      <c r="D169" s="2">
        <v>0.65625</v>
      </c>
      <c r="E169" s="2">
        <v>0.69791666666666663</v>
      </c>
      <c r="F169">
        <v>50</v>
      </c>
      <c r="G169" s="2">
        <f t="shared" si="32"/>
        <v>4.166666666666663E-2</v>
      </c>
      <c r="H169">
        <f t="shared" si="33"/>
        <v>1</v>
      </c>
      <c r="I169">
        <f t="shared" si="34"/>
        <v>0</v>
      </c>
      <c r="J169">
        <f t="shared" si="35"/>
        <v>1</v>
      </c>
      <c r="K169">
        <f t="shared" si="36"/>
        <v>50</v>
      </c>
    </row>
    <row r="170" spans="1:11" x14ac:dyDescent="0.25">
      <c r="A170" t="s">
        <v>10</v>
      </c>
      <c r="B170" t="s">
        <v>7</v>
      </c>
      <c r="C170" s="1">
        <v>46048</v>
      </c>
      <c r="D170" s="2">
        <v>0.375</v>
      </c>
      <c r="E170" s="2">
        <v>0.4375</v>
      </c>
      <c r="F170">
        <v>60</v>
      </c>
      <c r="G170" s="2">
        <f t="shared" si="32"/>
        <v>6.25E-2</v>
      </c>
      <c r="H170">
        <f t="shared" si="33"/>
        <v>1</v>
      </c>
      <c r="I170">
        <f t="shared" si="34"/>
        <v>30</v>
      </c>
      <c r="J170">
        <f t="shared" si="35"/>
        <v>1.5</v>
      </c>
      <c r="K170">
        <f t="shared" si="36"/>
        <v>90</v>
      </c>
    </row>
    <row r="171" spans="1:11" x14ac:dyDescent="0.25">
      <c r="A171" t="s">
        <v>19</v>
      </c>
      <c r="B171" t="s">
        <v>12</v>
      </c>
      <c r="C171" s="1">
        <v>46049</v>
      </c>
      <c r="D171" s="2">
        <v>0.375</v>
      </c>
      <c r="E171" s="2">
        <v>0.45833333333333331</v>
      </c>
      <c r="F171">
        <v>40</v>
      </c>
      <c r="G171" s="2">
        <f t="shared" si="32"/>
        <v>8.3333333333333315E-2</v>
      </c>
      <c r="H171">
        <f t="shared" si="33"/>
        <v>2</v>
      </c>
      <c r="I171">
        <f t="shared" si="34"/>
        <v>0</v>
      </c>
      <c r="J171">
        <f t="shared" si="35"/>
        <v>2</v>
      </c>
      <c r="K171">
        <f t="shared" si="36"/>
        <v>80</v>
      </c>
    </row>
    <row r="172" spans="1:11" x14ac:dyDescent="0.25">
      <c r="A172" t="s">
        <v>14</v>
      </c>
      <c r="B172" t="s">
        <v>7</v>
      </c>
      <c r="C172" s="1">
        <v>46049</v>
      </c>
      <c r="D172" s="2">
        <v>0.52083333333333337</v>
      </c>
      <c r="E172" s="2">
        <v>0.58333333333333337</v>
      </c>
      <c r="F172">
        <v>60</v>
      </c>
      <c r="G172" s="2">
        <f t="shared" si="32"/>
        <v>6.25E-2</v>
      </c>
      <c r="H172">
        <f t="shared" si="33"/>
        <v>1</v>
      </c>
      <c r="I172">
        <f t="shared" si="34"/>
        <v>30</v>
      </c>
      <c r="J172">
        <f t="shared" si="35"/>
        <v>1.5</v>
      </c>
      <c r="K172">
        <f t="shared" si="36"/>
        <v>90</v>
      </c>
    </row>
    <row r="173" spans="1:11" x14ac:dyDescent="0.25">
      <c r="A173" t="s">
        <v>18</v>
      </c>
      <c r="B173" t="s">
        <v>12</v>
      </c>
      <c r="C173" s="1">
        <v>46050</v>
      </c>
      <c r="D173" s="2">
        <v>0.375</v>
      </c>
      <c r="E173" s="2">
        <v>0.41666666666666669</v>
      </c>
      <c r="F173">
        <v>40</v>
      </c>
      <c r="G173" s="2">
        <f t="shared" si="32"/>
        <v>4.1666666666666685E-2</v>
      </c>
      <c r="H173">
        <f t="shared" si="33"/>
        <v>1</v>
      </c>
      <c r="I173">
        <f t="shared" si="34"/>
        <v>0</v>
      </c>
      <c r="J173">
        <f t="shared" si="35"/>
        <v>1</v>
      </c>
      <c r="K173">
        <f t="shared" si="36"/>
        <v>40</v>
      </c>
    </row>
    <row r="174" spans="1:11" x14ac:dyDescent="0.25">
      <c r="A174" t="s">
        <v>8</v>
      </c>
      <c r="B174" t="s">
        <v>9</v>
      </c>
      <c r="C174" s="1">
        <v>46051</v>
      </c>
      <c r="D174" s="2">
        <v>0.375</v>
      </c>
      <c r="E174" s="2">
        <v>0.4375</v>
      </c>
      <c r="F174">
        <v>50</v>
      </c>
      <c r="G174" s="2">
        <f t="shared" si="32"/>
        <v>6.25E-2</v>
      </c>
      <c r="H174">
        <f t="shared" si="33"/>
        <v>1</v>
      </c>
      <c r="I174">
        <f t="shared" si="34"/>
        <v>30</v>
      </c>
      <c r="J174">
        <f t="shared" si="35"/>
        <v>1.5</v>
      </c>
      <c r="K174">
        <f t="shared" si="36"/>
        <v>75</v>
      </c>
    </row>
    <row r="175" spans="1:11" x14ac:dyDescent="0.25">
      <c r="A175" t="s">
        <v>18</v>
      </c>
      <c r="B175" t="s">
        <v>12</v>
      </c>
      <c r="C175" s="1">
        <v>46051</v>
      </c>
      <c r="D175" s="2">
        <v>0.4375</v>
      </c>
      <c r="E175" s="2">
        <v>0.51041666666666663</v>
      </c>
      <c r="F175">
        <v>40</v>
      </c>
      <c r="G175" s="2">
        <f t="shared" si="32"/>
        <v>7.291666666666663E-2</v>
      </c>
      <c r="H175">
        <f t="shared" si="33"/>
        <v>1</v>
      </c>
      <c r="I175">
        <f t="shared" si="34"/>
        <v>45</v>
      </c>
      <c r="J175">
        <f t="shared" si="35"/>
        <v>1.75</v>
      </c>
      <c r="K175">
        <f t="shared" si="36"/>
        <v>70</v>
      </c>
    </row>
    <row r="176" spans="1:11" x14ac:dyDescent="0.25">
      <c r="A176" t="s">
        <v>15</v>
      </c>
      <c r="B176" t="s">
        <v>7</v>
      </c>
      <c r="C176" s="1">
        <v>46051</v>
      </c>
      <c r="D176" s="2">
        <v>0.53125</v>
      </c>
      <c r="E176" s="2">
        <v>0.57291666666666663</v>
      </c>
      <c r="F176">
        <v>60</v>
      </c>
      <c r="G176" s="2">
        <f t="shared" si="32"/>
        <v>4.166666666666663E-2</v>
      </c>
      <c r="H176">
        <f t="shared" si="33"/>
        <v>1</v>
      </c>
      <c r="I176">
        <f t="shared" si="34"/>
        <v>0</v>
      </c>
      <c r="J176">
        <f t="shared" si="35"/>
        <v>1</v>
      </c>
      <c r="K176">
        <f t="shared" si="36"/>
        <v>60</v>
      </c>
    </row>
    <row r="177" spans="1:11" x14ac:dyDescent="0.25">
      <c r="A177" t="s">
        <v>16</v>
      </c>
      <c r="B177" t="s">
        <v>7</v>
      </c>
      <c r="C177" s="1">
        <v>46056</v>
      </c>
      <c r="D177" s="2">
        <v>0.375</v>
      </c>
      <c r="E177" s="2">
        <v>0.42708333333333331</v>
      </c>
      <c r="F177">
        <v>60</v>
      </c>
      <c r="G177" s="2">
        <f t="shared" si="32"/>
        <v>5.2083333333333315E-2</v>
      </c>
      <c r="H177">
        <f t="shared" si="33"/>
        <v>1</v>
      </c>
      <c r="I177">
        <f t="shared" si="34"/>
        <v>15</v>
      </c>
      <c r="J177">
        <f t="shared" si="35"/>
        <v>1.25</v>
      </c>
      <c r="K177">
        <f t="shared" si="36"/>
        <v>75</v>
      </c>
    </row>
    <row r="178" spans="1:11" x14ac:dyDescent="0.25">
      <c r="A178" t="s">
        <v>16</v>
      </c>
      <c r="B178" t="s">
        <v>7</v>
      </c>
      <c r="C178" s="1">
        <v>46056</v>
      </c>
      <c r="D178" s="2">
        <v>0.46875</v>
      </c>
      <c r="E178" s="2">
        <v>0.54166666666666663</v>
      </c>
      <c r="F178">
        <v>60</v>
      </c>
      <c r="G178" s="2">
        <f t="shared" si="32"/>
        <v>7.291666666666663E-2</v>
      </c>
      <c r="H178">
        <f t="shared" si="33"/>
        <v>1</v>
      </c>
      <c r="I178">
        <f t="shared" si="34"/>
        <v>45</v>
      </c>
      <c r="J178">
        <f t="shared" si="35"/>
        <v>1.75</v>
      </c>
      <c r="K178">
        <f t="shared" si="36"/>
        <v>105</v>
      </c>
    </row>
    <row r="179" spans="1:11" x14ac:dyDescent="0.25">
      <c r="A179" t="s">
        <v>17</v>
      </c>
      <c r="B179" t="s">
        <v>9</v>
      </c>
      <c r="C179" s="1">
        <v>46056</v>
      </c>
      <c r="D179" s="2">
        <v>0.58333333333333337</v>
      </c>
      <c r="E179" s="2">
        <v>0.66666666666666663</v>
      </c>
      <c r="F179">
        <v>50</v>
      </c>
      <c r="G179" s="2">
        <f t="shared" si="32"/>
        <v>8.3333333333333259E-2</v>
      </c>
      <c r="H179">
        <f t="shared" si="33"/>
        <v>2</v>
      </c>
      <c r="I179">
        <f t="shared" si="34"/>
        <v>0</v>
      </c>
      <c r="J179">
        <f t="shared" si="35"/>
        <v>2</v>
      </c>
      <c r="K179">
        <f t="shared" si="36"/>
        <v>100</v>
      </c>
    </row>
    <row r="180" spans="1:11" x14ac:dyDescent="0.25">
      <c r="A180" t="s">
        <v>11</v>
      </c>
      <c r="B180" t="s">
        <v>12</v>
      </c>
      <c r="C180" s="1">
        <v>46056</v>
      </c>
      <c r="D180" s="2">
        <v>0.66666666666666663</v>
      </c>
      <c r="E180" s="2">
        <v>0.72916666666666663</v>
      </c>
      <c r="F180">
        <v>40</v>
      </c>
      <c r="G180" s="2">
        <f t="shared" si="32"/>
        <v>6.25E-2</v>
      </c>
      <c r="H180">
        <f t="shared" si="33"/>
        <v>1</v>
      </c>
      <c r="I180">
        <f t="shared" si="34"/>
        <v>30</v>
      </c>
      <c r="J180">
        <f t="shared" si="35"/>
        <v>1.5</v>
      </c>
      <c r="K180">
        <f t="shared" si="36"/>
        <v>60</v>
      </c>
    </row>
    <row r="181" spans="1:11" x14ac:dyDescent="0.25">
      <c r="A181" t="s">
        <v>14</v>
      </c>
      <c r="B181" t="s">
        <v>7</v>
      </c>
      <c r="C181" s="1">
        <v>46057</v>
      </c>
      <c r="D181" s="2">
        <v>0.375</v>
      </c>
      <c r="E181" s="2">
        <v>0.41666666666666669</v>
      </c>
      <c r="F181">
        <v>60</v>
      </c>
      <c r="G181" s="2">
        <f t="shared" si="32"/>
        <v>4.1666666666666685E-2</v>
      </c>
      <c r="H181">
        <f t="shared" si="33"/>
        <v>1</v>
      </c>
      <c r="I181">
        <f t="shared" si="34"/>
        <v>0</v>
      </c>
      <c r="J181">
        <f t="shared" si="35"/>
        <v>1</v>
      </c>
      <c r="K181">
        <f t="shared" si="36"/>
        <v>60</v>
      </c>
    </row>
    <row r="182" spans="1:11" x14ac:dyDescent="0.25">
      <c r="A182" t="s">
        <v>19</v>
      </c>
      <c r="B182" t="s">
        <v>12</v>
      </c>
      <c r="C182" s="1">
        <v>46057</v>
      </c>
      <c r="D182" s="2">
        <v>0.42708333333333331</v>
      </c>
      <c r="E182" s="2">
        <v>0.48958333333333331</v>
      </c>
      <c r="F182">
        <v>40</v>
      </c>
      <c r="G182" s="2">
        <f t="shared" si="32"/>
        <v>6.25E-2</v>
      </c>
      <c r="H182">
        <f t="shared" si="33"/>
        <v>1</v>
      </c>
      <c r="I182">
        <f t="shared" si="34"/>
        <v>30</v>
      </c>
      <c r="J182">
        <f t="shared" si="35"/>
        <v>1.5</v>
      </c>
      <c r="K182">
        <f t="shared" si="36"/>
        <v>60</v>
      </c>
    </row>
    <row r="183" spans="1:11" x14ac:dyDescent="0.25">
      <c r="A183" t="s">
        <v>14</v>
      </c>
      <c r="B183" t="s">
        <v>7</v>
      </c>
      <c r="C183" s="1">
        <v>46057</v>
      </c>
      <c r="D183" s="2">
        <v>0.5</v>
      </c>
      <c r="E183" s="2">
        <v>0.5625</v>
      </c>
      <c r="F183">
        <v>60</v>
      </c>
      <c r="G183" s="2">
        <f t="shared" si="32"/>
        <v>6.25E-2</v>
      </c>
      <c r="H183">
        <f t="shared" si="33"/>
        <v>1</v>
      </c>
      <c r="I183">
        <f t="shared" si="34"/>
        <v>30</v>
      </c>
      <c r="J183">
        <f t="shared" si="35"/>
        <v>1.5</v>
      </c>
      <c r="K183">
        <f t="shared" si="36"/>
        <v>90</v>
      </c>
    </row>
    <row r="184" spans="1:11" x14ac:dyDescent="0.25">
      <c r="A184" t="s">
        <v>8</v>
      </c>
      <c r="B184" t="s">
        <v>9</v>
      </c>
      <c r="C184" s="1">
        <v>46057</v>
      </c>
      <c r="D184" s="2">
        <v>0.59375</v>
      </c>
      <c r="E184" s="2">
        <v>0.63541666666666663</v>
      </c>
      <c r="F184">
        <v>50</v>
      </c>
      <c r="G184" s="2">
        <f t="shared" si="32"/>
        <v>4.166666666666663E-2</v>
      </c>
      <c r="H184">
        <f t="shared" si="33"/>
        <v>1</v>
      </c>
      <c r="I184">
        <f t="shared" si="34"/>
        <v>0</v>
      </c>
      <c r="J184">
        <f t="shared" si="35"/>
        <v>1</v>
      </c>
      <c r="K184">
        <f t="shared" si="36"/>
        <v>50</v>
      </c>
    </row>
    <row r="185" spans="1:11" x14ac:dyDescent="0.25">
      <c r="A185" t="s">
        <v>14</v>
      </c>
      <c r="B185" t="s">
        <v>7</v>
      </c>
      <c r="C185" s="1">
        <v>46058</v>
      </c>
      <c r="D185" s="2">
        <v>0.375</v>
      </c>
      <c r="E185" s="2">
        <v>0.4375</v>
      </c>
      <c r="F185">
        <v>60</v>
      </c>
      <c r="G185" s="2">
        <f t="shared" si="32"/>
        <v>6.25E-2</v>
      </c>
      <c r="H185">
        <f t="shared" si="33"/>
        <v>1</v>
      </c>
      <c r="I185">
        <f t="shared" si="34"/>
        <v>30</v>
      </c>
      <c r="J185">
        <f t="shared" si="35"/>
        <v>1.5</v>
      </c>
      <c r="K185">
        <f t="shared" si="36"/>
        <v>90</v>
      </c>
    </row>
    <row r="186" spans="1:11" x14ac:dyDescent="0.25">
      <c r="A186" t="s">
        <v>14</v>
      </c>
      <c r="B186" t="s">
        <v>7</v>
      </c>
      <c r="C186" s="1">
        <v>46058</v>
      </c>
      <c r="D186" s="2">
        <v>0.45833333333333331</v>
      </c>
      <c r="E186" s="2">
        <v>0.53125</v>
      </c>
      <c r="F186">
        <v>60</v>
      </c>
      <c r="G186" s="2">
        <f t="shared" si="32"/>
        <v>7.2916666666666685E-2</v>
      </c>
      <c r="H186">
        <f t="shared" si="33"/>
        <v>1</v>
      </c>
      <c r="I186">
        <f t="shared" si="34"/>
        <v>45</v>
      </c>
      <c r="J186">
        <f t="shared" si="35"/>
        <v>1.75</v>
      </c>
      <c r="K186">
        <f t="shared" si="36"/>
        <v>105</v>
      </c>
    </row>
    <row r="187" spans="1:11" x14ac:dyDescent="0.25">
      <c r="A187" t="s">
        <v>19</v>
      </c>
      <c r="B187" t="s">
        <v>12</v>
      </c>
      <c r="C187" s="1">
        <v>46058</v>
      </c>
      <c r="D187" s="2">
        <v>0.53125</v>
      </c>
      <c r="E187" s="2">
        <v>0.57291666666666663</v>
      </c>
      <c r="F187">
        <v>40</v>
      </c>
      <c r="G187" s="2">
        <f t="shared" si="32"/>
        <v>4.166666666666663E-2</v>
      </c>
      <c r="H187">
        <f t="shared" si="33"/>
        <v>1</v>
      </c>
      <c r="I187">
        <f t="shared" si="34"/>
        <v>0</v>
      </c>
      <c r="J187">
        <f t="shared" si="35"/>
        <v>1</v>
      </c>
      <c r="K187">
        <f t="shared" si="36"/>
        <v>40</v>
      </c>
    </row>
    <row r="188" spans="1:11" x14ac:dyDescent="0.25">
      <c r="A188" t="s">
        <v>6</v>
      </c>
      <c r="B188" t="s">
        <v>7</v>
      </c>
      <c r="C188" s="1">
        <v>46058</v>
      </c>
      <c r="D188" s="2">
        <v>0.57291666666666663</v>
      </c>
      <c r="E188" s="2">
        <v>0.63541666666666663</v>
      </c>
      <c r="F188">
        <v>60</v>
      </c>
      <c r="G188" s="2">
        <f t="shared" si="32"/>
        <v>6.25E-2</v>
      </c>
      <c r="H188">
        <f t="shared" si="33"/>
        <v>1</v>
      </c>
      <c r="I188">
        <f t="shared" si="34"/>
        <v>30</v>
      </c>
      <c r="J188">
        <f t="shared" si="35"/>
        <v>1.5</v>
      </c>
      <c r="K188">
        <f t="shared" si="36"/>
        <v>90</v>
      </c>
    </row>
    <row r="189" spans="1:11" x14ac:dyDescent="0.25">
      <c r="A189" t="s">
        <v>19</v>
      </c>
      <c r="B189" t="s">
        <v>9</v>
      </c>
      <c r="C189" s="1">
        <v>46059</v>
      </c>
      <c r="D189" s="2">
        <v>0.375</v>
      </c>
      <c r="E189" s="2">
        <v>0.44791666666666669</v>
      </c>
      <c r="F189">
        <v>50</v>
      </c>
      <c r="G189" s="2">
        <f t="shared" si="32"/>
        <v>7.2916666666666685E-2</v>
      </c>
      <c r="H189">
        <f t="shared" si="33"/>
        <v>1</v>
      </c>
      <c r="I189">
        <f t="shared" si="34"/>
        <v>45</v>
      </c>
      <c r="J189">
        <f t="shared" si="35"/>
        <v>1.75</v>
      </c>
      <c r="K189">
        <f t="shared" si="36"/>
        <v>87.5</v>
      </c>
    </row>
    <row r="190" spans="1:11" x14ac:dyDescent="0.25">
      <c r="A190" t="s">
        <v>8</v>
      </c>
      <c r="B190" t="s">
        <v>9</v>
      </c>
      <c r="C190" s="1">
        <v>46059</v>
      </c>
      <c r="D190" s="2">
        <v>0.45833333333333331</v>
      </c>
      <c r="E190" s="2">
        <v>0.54166666666666663</v>
      </c>
      <c r="F190">
        <v>50</v>
      </c>
      <c r="G190" s="2">
        <f t="shared" si="32"/>
        <v>8.3333333333333315E-2</v>
      </c>
      <c r="H190">
        <f t="shared" si="33"/>
        <v>2</v>
      </c>
      <c r="I190">
        <f t="shared" si="34"/>
        <v>0</v>
      </c>
      <c r="J190">
        <f t="shared" si="35"/>
        <v>2</v>
      </c>
      <c r="K190">
        <f t="shared" si="36"/>
        <v>100</v>
      </c>
    </row>
    <row r="191" spans="1:11" x14ac:dyDescent="0.25">
      <c r="A191" t="s">
        <v>10</v>
      </c>
      <c r="B191" t="s">
        <v>7</v>
      </c>
      <c r="C191" s="1">
        <v>46059</v>
      </c>
      <c r="D191" s="2">
        <v>0.57291666666666663</v>
      </c>
      <c r="E191" s="2">
        <v>0.61458333333333337</v>
      </c>
      <c r="F191">
        <v>60</v>
      </c>
      <c r="G191" s="2">
        <f t="shared" si="32"/>
        <v>4.1666666666666741E-2</v>
      </c>
      <c r="H191">
        <f t="shared" si="33"/>
        <v>1</v>
      </c>
      <c r="I191">
        <f t="shared" si="34"/>
        <v>0</v>
      </c>
      <c r="J191">
        <f t="shared" si="35"/>
        <v>1</v>
      </c>
      <c r="K191">
        <f t="shared" si="36"/>
        <v>60</v>
      </c>
    </row>
    <row r="192" spans="1:11" x14ac:dyDescent="0.25">
      <c r="A192" t="s">
        <v>11</v>
      </c>
      <c r="B192" t="s">
        <v>12</v>
      </c>
      <c r="C192" s="1">
        <v>46059</v>
      </c>
      <c r="D192" s="2">
        <v>0.64583333333333337</v>
      </c>
      <c r="E192" s="2">
        <v>0.72916666666666663</v>
      </c>
      <c r="F192">
        <v>40</v>
      </c>
      <c r="G192" s="2">
        <f t="shared" si="32"/>
        <v>8.3333333333333259E-2</v>
      </c>
      <c r="H192">
        <f t="shared" si="33"/>
        <v>2</v>
      </c>
      <c r="I192">
        <f t="shared" si="34"/>
        <v>0</v>
      </c>
      <c r="J192">
        <f t="shared" si="35"/>
        <v>2</v>
      </c>
      <c r="K192">
        <f t="shared" si="36"/>
        <v>80</v>
      </c>
    </row>
    <row r="193" spans="1:11" x14ac:dyDescent="0.25">
      <c r="A193" t="s">
        <v>8</v>
      </c>
      <c r="B193" t="s">
        <v>9</v>
      </c>
      <c r="C193" s="1">
        <v>46062</v>
      </c>
      <c r="D193" s="2">
        <v>0.375</v>
      </c>
      <c r="E193" s="2">
        <v>0.42708333333333331</v>
      </c>
      <c r="F193">
        <v>50</v>
      </c>
      <c r="G193" s="2">
        <f t="shared" si="32"/>
        <v>5.2083333333333315E-2</v>
      </c>
      <c r="H193">
        <f t="shared" si="33"/>
        <v>1</v>
      </c>
      <c r="I193">
        <f t="shared" si="34"/>
        <v>15</v>
      </c>
      <c r="J193">
        <f t="shared" si="35"/>
        <v>1.25</v>
      </c>
      <c r="K193">
        <f t="shared" si="36"/>
        <v>62.5</v>
      </c>
    </row>
    <row r="194" spans="1:11" x14ac:dyDescent="0.25">
      <c r="A194" t="s">
        <v>14</v>
      </c>
      <c r="B194" t="s">
        <v>7</v>
      </c>
      <c r="C194" s="1">
        <v>46063</v>
      </c>
      <c r="D194" s="2">
        <v>0.375</v>
      </c>
      <c r="E194" s="2">
        <v>0.41666666666666669</v>
      </c>
      <c r="F194">
        <v>60</v>
      </c>
      <c r="G194" s="2">
        <f t="shared" si="32"/>
        <v>4.1666666666666685E-2</v>
      </c>
      <c r="H194">
        <f t="shared" si="33"/>
        <v>1</v>
      </c>
      <c r="I194">
        <f t="shared" si="34"/>
        <v>0</v>
      </c>
      <c r="J194">
        <f t="shared" si="35"/>
        <v>1</v>
      </c>
      <c r="K194">
        <f t="shared" si="36"/>
        <v>60</v>
      </c>
    </row>
    <row r="195" spans="1:11" x14ac:dyDescent="0.25">
      <c r="A195" t="s">
        <v>16</v>
      </c>
      <c r="B195" t="s">
        <v>7</v>
      </c>
      <c r="C195" s="1">
        <v>46063</v>
      </c>
      <c r="D195" s="2">
        <v>0.44791666666666669</v>
      </c>
      <c r="E195" s="2">
        <v>0.52083333333333337</v>
      </c>
      <c r="F195">
        <v>60</v>
      </c>
      <c r="G195" s="2">
        <f t="shared" ref="G195:G236" si="48">E195-D195</f>
        <v>7.2916666666666685E-2</v>
      </c>
      <c r="H195">
        <f t="shared" ref="H195:H236" si="49">HOUR(G195)</f>
        <v>1</v>
      </c>
      <c r="I195">
        <f t="shared" ref="I195:I236" si="50">MINUTE(G195)</f>
        <v>45</v>
      </c>
      <c r="J195">
        <f t="shared" ref="J195:J236" si="51">H195+I195/60</f>
        <v>1.75</v>
      </c>
      <c r="K195">
        <f t="shared" ref="K195:K236" si="52">J195*F195</f>
        <v>105</v>
      </c>
    </row>
    <row r="196" spans="1:11" x14ac:dyDescent="0.25">
      <c r="A196" t="s">
        <v>8</v>
      </c>
      <c r="B196" t="s">
        <v>9</v>
      </c>
      <c r="C196" s="1">
        <v>46063</v>
      </c>
      <c r="D196" s="2">
        <v>0.5625</v>
      </c>
      <c r="E196" s="2">
        <v>0.63541666666666663</v>
      </c>
      <c r="F196">
        <v>50</v>
      </c>
      <c r="G196" s="2">
        <f t="shared" si="48"/>
        <v>7.291666666666663E-2</v>
      </c>
      <c r="H196">
        <f t="shared" si="49"/>
        <v>1</v>
      </c>
      <c r="I196">
        <f t="shared" si="50"/>
        <v>45</v>
      </c>
      <c r="J196">
        <f t="shared" si="51"/>
        <v>1.75</v>
      </c>
      <c r="K196">
        <f t="shared" si="52"/>
        <v>87.5</v>
      </c>
    </row>
    <row r="197" spans="1:11" x14ac:dyDescent="0.25">
      <c r="A197" t="s">
        <v>19</v>
      </c>
      <c r="B197" t="s">
        <v>9</v>
      </c>
      <c r="C197" s="1">
        <v>46063</v>
      </c>
      <c r="D197" s="2">
        <v>0.64583333333333337</v>
      </c>
      <c r="E197" s="2">
        <v>0.6875</v>
      </c>
      <c r="F197">
        <v>50</v>
      </c>
      <c r="G197" s="2">
        <f t="shared" si="48"/>
        <v>4.166666666666663E-2</v>
      </c>
      <c r="H197">
        <f t="shared" si="49"/>
        <v>1</v>
      </c>
      <c r="I197">
        <f t="shared" si="50"/>
        <v>0</v>
      </c>
      <c r="J197">
        <f t="shared" si="51"/>
        <v>1</v>
      </c>
      <c r="K197">
        <f t="shared" si="52"/>
        <v>50</v>
      </c>
    </row>
    <row r="198" spans="1:11" x14ac:dyDescent="0.25">
      <c r="A198" t="s">
        <v>14</v>
      </c>
      <c r="B198" t="s">
        <v>7</v>
      </c>
      <c r="C198" s="1">
        <v>46063</v>
      </c>
      <c r="D198" s="2">
        <v>0.69791666666666663</v>
      </c>
      <c r="E198" s="2">
        <v>0.77083333333333337</v>
      </c>
      <c r="F198">
        <v>60</v>
      </c>
      <c r="G198" s="2">
        <f t="shared" si="48"/>
        <v>7.2916666666666741E-2</v>
      </c>
      <c r="H198">
        <f t="shared" si="49"/>
        <v>1</v>
      </c>
      <c r="I198">
        <f t="shared" si="50"/>
        <v>45</v>
      </c>
      <c r="J198">
        <f t="shared" si="51"/>
        <v>1.75</v>
      </c>
      <c r="K198">
        <f t="shared" si="52"/>
        <v>105</v>
      </c>
    </row>
    <row r="199" spans="1:11" x14ac:dyDescent="0.25">
      <c r="A199" t="s">
        <v>11</v>
      </c>
      <c r="B199" t="s">
        <v>12</v>
      </c>
      <c r="C199" s="1">
        <v>46064</v>
      </c>
      <c r="D199" s="2">
        <v>0.375</v>
      </c>
      <c r="E199" s="2">
        <v>0.42708333333333331</v>
      </c>
      <c r="F199">
        <v>40</v>
      </c>
      <c r="G199" s="2">
        <f t="shared" si="48"/>
        <v>5.2083333333333315E-2</v>
      </c>
      <c r="H199">
        <f t="shared" si="49"/>
        <v>1</v>
      </c>
      <c r="I199">
        <f t="shared" si="50"/>
        <v>15</v>
      </c>
      <c r="J199">
        <f t="shared" si="51"/>
        <v>1.25</v>
      </c>
      <c r="K199">
        <f t="shared" si="52"/>
        <v>50</v>
      </c>
    </row>
    <row r="200" spans="1:11" x14ac:dyDescent="0.25">
      <c r="A200" t="s">
        <v>24</v>
      </c>
      <c r="B200" t="s">
        <v>7</v>
      </c>
      <c r="C200" s="1">
        <v>46064</v>
      </c>
      <c r="D200" s="2">
        <v>0.44791666666666669</v>
      </c>
      <c r="E200" s="2">
        <v>0.5</v>
      </c>
      <c r="F200">
        <v>60</v>
      </c>
      <c r="G200" s="2">
        <f t="shared" si="48"/>
        <v>5.2083333333333315E-2</v>
      </c>
      <c r="H200">
        <f t="shared" si="49"/>
        <v>1</v>
      </c>
      <c r="I200">
        <f t="shared" si="50"/>
        <v>15</v>
      </c>
      <c r="J200">
        <f t="shared" si="51"/>
        <v>1.25</v>
      </c>
      <c r="K200">
        <f t="shared" si="52"/>
        <v>75</v>
      </c>
    </row>
    <row r="201" spans="1:11" x14ac:dyDescent="0.25">
      <c r="A201" t="s">
        <v>8</v>
      </c>
      <c r="B201" t="s">
        <v>9</v>
      </c>
      <c r="C201" s="1">
        <v>46064</v>
      </c>
      <c r="D201" s="2">
        <v>0.5</v>
      </c>
      <c r="E201" s="2">
        <v>0.54166666666666663</v>
      </c>
      <c r="F201">
        <v>50</v>
      </c>
      <c r="G201" s="2">
        <f t="shared" si="48"/>
        <v>4.166666666666663E-2</v>
      </c>
      <c r="H201">
        <f t="shared" si="49"/>
        <v>1</v>
      </c>
      <c r="I201">
        <f t="shared" si="50"/>
        <v>0</v>
      </c>
      <c r="J201">
        <f t="shared" si="51"/>
        <v>1</v>
      </c>
      <c r="K201">
        <f t="shared" si="52"/>
        <v>50</v>
      </c>
    </row>
    <row r="202" spans="1:11" x14ac:dyDescent="0.25">
      <c r="A202" t="s">
        <v>13</v>
      </c>
      <c r="B202" t="s">
        <v>7</v>
      </c>
      <c r="C202" s="1">
        <v>46064</v>
      </c>
      <c r="D202" s="2">
        <v>0.55208333333333337</v>
      </c>
      <c r="E202" s="2">
        <v>0.59375</v>
      </c>
      <c r="F202">
        <v>60</v>
      </c>
      <c r="G202" s="2">
        <f t="shared" si="48"/>
        <v>4.166666666666663E-2</v>
      </c>
      <c r="H202">
        <f t="shared" si="49"/>
        <v>1</v>
      </c>
      <c r="I202">
        <f t="shared" si="50"/>
        <v>0</v>
      </c>
      <c r="J202">
        <f t="shared" si="51"/>
        <v>1</v>
      </c>
      <c r="K202">
        <f t="shared" si="52"/>
        <v>60</v>
      </c>
    </row>
    <row r="203" spans="1:11" x14ac:dyDescent="0.25">
      <c r="A203" t="s">
        <v>18</v>
      </c>
      <c r="B203" t="s">
        <v>12</v>
      </c>
      <c r="C203" s="1">
        <v>46064</v>
      </c>
      <c r="D203" s="2">
        <v>0.59375</v>
      </c>
      <c r="E203" s="2">
        <v>0.63541666666666663</v>
      </c>
      <c r="F203">
        <v>40</v>
      </c>
      <c r="G203" s="2">
        <f t="shared" si="48"/>
        <v>4.166666666666663E-2</v>
      </c>
      <c r="H203">
        <f t="shared" si="49"/>
        <v>1</v>
      </c>
      <c r="I203">
        <f t="shared" si="50"/>
        <v>0</v>
      </c>
      <c r="J203">
        <f t="shared" si="51"/>
        <v>1</v>
      </c>
      <c r="K203">
        <f t="shared" si="52"/>
        <v>40</v>
      </c>
    </row>
    <row r="204" spans="1:11" x14ac:dyDescent="0.25">
      <c r="A204" t="s">
        <v>15</v>
      </c>
      <c r="B204" t="s">
        <v>7</v>
      </c>
      <c r="C204" s="1">
        <v>46065</v>
      </c>
      <c r="D204" s="2">
        <v>0.39583333333333331</v>
      </c>
      <c r="E204" s="2">
        <v>0.45833333333333331</v>
      </c>
      <c r="F204">
        <v>60</v>
      </c>
      <c r="G204" s="2">
        <f t="shared" si="48"/>
        <v>6.25E-2</v>
      </c>
      <c r="H204">
        <f t="shared" si="49"/>
        <v>1</v>
      </c>
      <c r="I204">
        <f t="shared" si="50"/>
        <v>30</v>
      </c>
      <c r="J204">
        <f t="shared" si="51"/>
        <v>1.5</v>
      </c>
      <c r="K204">
        <f t="shared" si="52"/>
        <v>90</v>
      </c>
    </row>
    <row r="205" spans="1:11" x14ac:dyDescent="0.25">
      <c r="A205" t="s">
        <v>10</v>
      </c>
      <c r="B205" t="s">
        <v>9</v>
      </c>
      <c r="C205" s="1">
        <v>46065</v>
      </c>
      <c r="D205" s="2">
        <v>0.45833333333333331</v>
      </c>
      <c r="E205" s="2">
        <v>0.51041666666666663</v>
      </c>
      <c r="F205">
        <v>50</v>
      </c>
      <c r="G205" s="2">
        <f t="shared" si="48"/>
        <v>5.2083333333333315E-2</v>
      </c>
      <c r="H205">
        <f t="shared" si="49"/>
        <v>1</v>
      </c>
      <c r="I205">
        <f t="shared" si="50"/>
        <v>15</v>
      </c>
      <c r="J205">
        <f t="shared" si="51"/>
        <v>1.25</v>
      </c>
      <c r="K205">
        <f t="shared" si="52"/>
        <v>62.5</v>
      </c>
    </row>
    <row r="206" spans="1:11" x14ac:dyDescent="0.25">
      <c r="A206" t="s">
        <v>16</v>
      </c>
      <c r="B206" t="s">
        <v>7</v>
      </c>
      <c r="C206" s="1">
        <v>46065</v>
      </c>
      <c r="D206" s="2">
        <v>0.55208333333333337</v>
      </c>
      <c r="E206" s="2">
        <v>0.60416666666666663</v>
      </c>
      <c r="F206">
        <v>60</v>
      </c>
      <c r="G206" s="2">
        <f t="shared" si="48"/>
        <v>5.2083333333333259E-2</v>
      </c>
      <c r="H206">
        <f t="shared" si="49"/>
        <v>1</v>
      </c>
      <c r="I206">
        <f t="shared" si="50"/>
        <v>15</v>
      </c>
      <c r="J206">
        <f t="shared" si="51"/>
        <v>1.25</v>
      </c>
      <c r="K206">
        <f t="shared" si="52"/>
        <v>75</v>
      </c>
    </row>
    <row r="207" spans="1:11" x14ac:dyDescent="0.25">
      <c r="A207" t="s">
        <v>16</v>
      </c>
      <c r="B207" t="s">
        <v>7</v>
      </c>
      <c r="C207" s="1">
        <v>46066</v>
      </c>
      <c r="D207" s="2">
        <v>0.375</v>
      </c>
      <c r="E207" s="2">
        <v>0.42708333333333331</v>
      </c>
      <c r="F207">
        <v>60</v>
      </c>
      <c r="G207" s="2">
        <f t="shared" si="48"/>
        <v>5.2083333333333315E-2</v>
      </c>
      <c r="H207">
        <f t="shared" si="49"/>
        <v>1</v>
      </c>
      <c r="I207">
        <f t="shared" si="50"/>
        <v>15</v>
      </c>
      <c r="J207">
        <f t="shared" si="51"/>
        <v>1.25</v>
      </c>
      <c r="K207">
        <f t="shared" si="52"/>
        <v>75</v>
      </c>
    </row>
    <row r="208" spans="1:11" x14ac:dyDescent="0.25">
      <c r="A208" t="s">
        <v>18</v>
      </c>
      <c r="B208" t="s">
        <v>12</v>
      </c>
      <c r="C208" s="1">
        <v>46066</v>
      </c>
      <c r="D208" s="2">
        <v>0.45833333333333331</v>
      </c>
      <c r="E208" s="2">
        <v>0.5</v>
      </c>
      <c r="F208">
        <v>40</v>
      </c>
      <c r="G208" s="2">
        <f t="shared" si="48"/>
        <v>4.1666666666666685E-2</v>
      </c>
      <c r="H208">
        <f t="shared" si="49"/>
        <v>1</v>
      </c>
      <c r="I208">
        <f t="shared" si="50"/>
        <v>0</v>
      </c>
      <c r="J208">
        <f t="shared" si="51"/>
        <v>1</v>
      </c>
      <c r="K208">
        <f t="shared" si="52"/>
        <v>40</v>
      </c>
    </row>
    <row r="209" spans="1:11" x14ac:dyDescent="0.25">
      <c r="A209" t="s">
        <v>17</v>
      </c>
      <c r="B209" t="s">
        <v>9</v>
      </c>
      <c r="C209" s="1">
        <v>46066</v>
      </c>
      <c r="D209" s="2">
        <v>0.52083333333333337</v>
      </c>
      <c r="E209" s="2">
        <v>0.57291666666666663</v>
      </c>
      <c r="F209">
        <v>50</v>
      </c>
      <c r="G209" s="2">
        <f t="shared" si="48"/>
        <v>5.2083333333333259E-2</v>
      </c>
      <c r="H209">
        <f t="shared" si="49"/>
        <v>1</v>
      </c>
      <c r="I209">
        <f t="shared" si="50"/>
        <v>15</v>
      </c>
      <c r="J209">
        <f t="shared" si="51"/>
        <v>1.25</v>
      </c>
      <c r="K209">
        <f t="shared" si="52"/>
        <v>62.5</v>
      </c>
    </row>
    <row r="210" spans="1:11" x14ac:dyDescent="0.25">
      <c r="A210" t="s">
        <v>8</v>
      </c>
      <c r="B210" t="s">
        <v>9</v>
      </c>
      <c r="C210" s="1">
        <v>46066</v>
      </c>
      <c r="D210" s="2">
        <v>0.60416666666666663</v>
      </c>
      <c r="E210" s="2">
        <v>0.67708333333333337</v>
      </c>
      <c r="F210">
        <v>50</v>
      </c>
      <c r="G210" s="2">
        <f t="shared" si="48"/>
        <v>7.2916666666666741E-2</v>
      </c>
      <c r="H210">
        <f t="shared" si="49"/>
        <v>1</v>
      </c>
      <c r="I210">
        <f t="shared" si="50"/>
        <v>45</v>
      </c>
      <c r="J210">
        <f t="shared" si="51"/>
        <v>1.75</v>
      </c>
      <c r="K210">
        <f t="shared" si="52"/>
        <v>87.5</v>
      </c>
    </row>
    <row r="211" spans="1:11" x14ac:dyDescent="0.25">
      <c r="A211" t="s">
        <v>15</v>
      </c>
      <c r="B211" t="s">
        <v>12</v>
      </c>
      <c r="C211" s="1">
        <v>46069</v>
      </c>
      <c r="D211" s="2">
        <v>0.375</v>
      </c>
      <c r="E211" s="2">
        <v>0.4375</v>
      </c>
      <c r="F211">
        <v>40</v>
      </c>
      <c r="G211" s="2">
        <f t="shared" si="48"/>
        <v>6.25E-2</v>
      </c>
      <c r="H211">
        <f t="shared" si="49"/>
        <v>1</v>
      </c>
      <c r="I211">
        <f t="shared" si="50"/>
        <v>30</v>
      </c>
      <c r="J211">
        <f t="shared" si="51"/>
        <v>1.5</v>
      </c>
      <c r="K211">
        <f t="shared" si="52"/>
        <v>60</v>
      </c>
    </row>
    <row r="212" spans="1:11" x14ac:dyDescent="0.25">
      <c r="A212" t="s">
        <v>8</v>
      </c>
      <c r="B212" t="s">
        <v>9</v>
      </c>
      <c r="C212" s="1">
        <v>46069</v>
      </c>
      <c r="D212" s="2">
        <v>0.47916666666666669</v>
      </c>
      <c r="E212" s="2">
        <v>0.54166666666666663</v>
      </c>
      <c r="F212">
        <v>50</v>
      </c>
      <c r="G212" s="2">
        <f t="shared" si="48"/>
        <v>6.2499999999999944E-2</v>
      </c>
      <c r="H212">
        <f t="shared" si="49"/>
        <v>1</v>
      </c>
      <c r="I212">
        <f t="shared" si="50"/>
        <v>30</v>
      </c>
      <c r="J212">
        <f t="shared" si="51"/>
        <v>1.5</v>
      </c>
      <c r="K212">
        <f t="shared" si="52"/>
        <v>75</v>
      </c>
    </row>
    <row r="213" spans="1:11" x14ac:dyDescent="0.25">
      <c r="A213" t="s">
        <v>15</v>
      </c>
      <c r="B213" t="s">
        <v>7</v>
      </c>
      <c r="C213" s="1">
        <v>46070</v>
      </c>
      <c r="D213" s="2">
        <v>0.375</v>
      </c>
      <c r="E213" s="2">
        <v>0.42708333333333331</v>
      </c>
      <c r="F213">
        <v>60</v>
      </c>
      <c r="G213" s="2">
        <f t="shared" si="48"/>
        <v>5.2083333333333315E-2</v>
      </c>
      <c r="H213">
        <f t="shared" si="49"/>
        <v>1</v>
      </c>
      <c r="I213">
        <f t="shared" si="50"/>
        <v>15</v>
      </c>
      <c r="J213">
        <f t="shared" si="51"/>
        <v>1.25</v>
      </c>
      <c r="K213">
        <f t="shared" si="52"/>
        <v>75</v>
      </c>
    </row>
    <row r="214" spans="1:11" x14ac:dyDescent="0.25">
      <c r="A214" t="s">
        <v>8</v>
      </c>
      <c r="B214" t="s">
        <v>9</v>
      </c>
      <c r="C214" s="1">
        <v>46070</v>
      </c>
      <c r="D214" s="2">
        <v>0.4375</v>
      </c>
      <c r="E214" s="2">
        <v>0.51041666666666663</v>
      </c>
      <c r="F214">
        <v>50</v>
      </c>
      <c r="G214" s="2">
        <f t="shared" si="48"/>
        <v>7.291666666666663E-2</v>
      </c>
      <c r="H214">
        <f t="shared" si="49"/>
        <v>1</v>
      </c>
      <c r="I214">
        <f t="shared" si="50"/>
        <v>45</v>
      </c>
      <c r="J214">
        <f t="shared" si="51"/>
        <v>1.75</v>
      </c>
      <c r="K214">
        <f t="shared" si="52"/>
        <v>87.5</v>
      </c>
    </row>
    <row r="215" spans="1:11" x14ac:dyDescent="0.25">
      <c r="A215" t="s">
        <v>11</v>
      </c>
      <c r="B215" t="s">
        <v>12</v>
      </c>
      <c r="C215" s="1">
        <v>46070</v>
      </c>
      <c r="D215" s="2">
        <v>0.55208333333333337</v>
      </c>
      <c r="E215" s="2">
        <v>0.63541666666666663</v>
      </c>
      <c r="F215">
        <v>40</v>
      </c>
      <c r="G215" s="2">
        <f t="shared" si="48"/>
        <v>8.3333333333333259E-2</v>
      </c>
      <c r="H215">
        <f t="shared" si="49"/>
        <v>2</v>
      </c>
      <c r="I215">
        <f t="shared" si="50"/>
        <v>0</v>
      </c>
      <c r="J215">
        <f t="shared" si="51"/>
        <v>2</v>
      </c>
      <c r="K215">
        <f t="shared" si="52"/>
        <v>80</v>
      </c>
    </row>
    <row r="216" spans="1:11" x14ac:dyDescent="0.25">
      <c r="A216" t="s">
        <v>10</v>
      </c>
      <c r="B216" t="s">
        <v>9</v>
      </c>
      <c r="C216" s="1">
        <v>46070</v>
      </c>
      <c r="D216" s="2">
        <v>0.63541666666666663</v>
      </c>
      <c r="E216" s="2">
        <v>0.69791666666666663</v>
      </c>
      <c r="F216">
        <v>50</v>
      </c>
      <c r="G216" s="2">
        <f t="shared" si="48"/>
        <v>6.25E-2</v>
      </c>
      <c r="H216">
        <f t="shared" si="49"/>
        <v>1</v>
      </c>
      <c r="I216">
        <f t="shared" si="50"/>
        <v>30</v>
      </c>
      <c r="J216">
        <f t="shared" si="51"/>
        <v>1.5</v>
      </c>
      <c r="K216">
        <f t="shared" si="52"/>
        <v>75</v>
      </c>
    </row>
    <row r="217" spans="1:11" x14ac:dyDescent="0.25">
      <c r="A217" t="s">
        <v>8</v>
      </c>
      <c r="B217" t="s">
        <v>9</v>
      </c>
      <c r="C217" s="1">
        <v>46071</v>
      </c>
      <c r="D217" s="2">
        <v>0.375</v>
      </c>
      <c r="E217" s="2">
        <v>0.4375</v>
      </c>
      <c r="F217">
        <v>50</v>
      </c>
      <c r="G217" s="2">
        <f t="shared" si="48"/>
        <v>6.25E-2</v>
      </c>
      <c r="H217">
        <f t="shared" si="49"/>
        <v>1</v>
      </c>
      <c r="I217">
        <f t="shared" si="50"/>
        <v>30</v>
      </c>
      <c r="J217">
        <f t="shared" si="51"/>
        <v>1.5</v>
      </c>
      <c r="K217">
        <f t="shared" si="52"/>
        <v>75</v>
      </c>
    </row>
    <row r="218" spans="1:11" x14ac:dyDescent="0.25">
      <c r="A218" t="s">
        <v>6</v>
      </c>
      <c r="B218" t="s">
        <v>7</v>
      </c>
      <c r="C218" s="1">
        <v>46071</v>
      </c>
      <c r="D218" s="2">
        <v>0.47916666666666669</v>
      </c>
      <c r="E218" s="2">
        <v>0.54166666666666663</v>
      </c>
      <c r="F218">
        <v>60</v>
      </c>
      <c r="G218" s="2">
        <f t="shared" si="48"/>
        <v>6.2499999999999944E-2</v>
      </c>
      <c r="H218">
        <f t="shared" si="49"/>
        <v>1</v>
      </c>
      <c r="I218">
        <f t="shared" si="50"/>
        <v>30</v>
      </c>
      <c r="J218">
        <f t="shared" si="51"/>
        <v>1.5</v>
      </c>
      <c r="K218">
        <f t="shared" si="52"/>
        <v>90</v>
      </c>
    </row>
    <row r="219" spans="1:11" x14ac:dyDescent="0.25">
      <c r="A219" t="s">
        <v>24</v>
      </c>
      <c r="B219" t="s">
        <v>7</v>
      </c>
      <c r="C219" s="1">
        <v>46071</v>
      </c>
      <c r="D219" s="2">
        <v>0.58333333333333337</v>
      </c>
      <c r="E219" s="2">
        <v>0.64583333333333337</v>
      </c>
      <c r="F219">
        <v>60</v>
      </c>
      <c r="G219" s="2">
        <f t="shared" si="48"/>
        <v>6.25E-2</v>
      </c>
      <c r="H219">
        <f t="shared" si="49"/>
        <v>1</v>
      </c>
      <c r="I219">
        <f t="shared" si="50"/>
        <v>30</v>
      </c>
      <c r="J219">
        <f t="shared" si="51"/>
        <v>1.5</v>
      </c>
      <c r="K219">
        <f t="shared" si="52"/>
        <v>90</v>
      </c>
    </row>
    <row r="220" spans="1:11" x14ac:dyDescent="0.25">
      <c r="A220" t="s">
        <v>8</v>
      </c>
      <c r="B220" t="s">
        <v>9</v>
      </c>
      <c r="C220" s="1">
        <v>46072</v>
      </c>
      <c r="D220" s="2">
        <v>0.375</v>
      </c>
      <c r="E220" s="2">
        <v>0.45833333333333331</v>
      </c>
      <c r="F220">
        <v>50</v>
      </c>
      <c r="G220" s="2">
        <f t="shared" si="48"/>
        <v>8.3333333333333315E-2</v>
      </c>
      <c r="H220">
        <f t="shared" si="49"/>
        <v>2</v>
      </c>
      <c r="I220">
        <f t="shared" si="50"/>
        <v>0</v>
      </c>
      <c r="J220">
        <f t="shared" si="51"/>
        <v>2</v>
      </c>
      <c r="K220">
        <f t="shared" si="52"/>
        <v>100</v>
      </c>
    </row>
    <row r="221" spans="1:11" x14ac:dyDescent="0.25">
      <c r="A221" t="s">
        <v>6</v>
      </c>
      <c r="B221" t="s">
        <v>7</v>
      </c>
      <c r="C221" s="1">
        <v>46073</v>
      </c>
      <c r="D221" s="2">
        <v>0.375</v>
      </c>
      <c r="E221" s="2">
        <v>0.42708333333333331</v>
      </c>
      <c r="F221">
        <v>60</v>
      </c>
      <c r="G221" s="2">
        <f t="shared" si="48"/>
        <v>5.2083333333333315E-2</v>
      </c>
      <c r="H221">
        <f t="shared" si="49"/>
        <v>1</v>
      </c>
      <c r="I221">
        <f t="shared" si="50"/>
        <v>15</v>
      </c>
      <c r="J221">
        <f t="shared" si="51"/>
        <v>1.25</v>
      </c>
      <c r="K221">
        <f t="shared" si="52"/>
        <v>75</v>
      </c>
    </row>
    <row r="222" spans="1:11" x14ac:dyDescent="0.25">
      <c r="A222" t="s">
        <v>6</v>
      </c>
      <c r="B222" t="s">
        <v>7</v>
      </c>
      <c r="C222" s="1">
        <v>46073</v>
      </c>
      <c r="D222" s="2">
        <v>0.4375</v>
      </c>
      <c r="E222" s="2">
        <v>0.48958333333333331</v>
      </c>
      <c r="F222">
        <v>60</v>
      </c>
      <c r="G222" s="2">
        <f t="shared" si="48"/>
        <v>5.2083333333333315E-2</v>
      </c>
      <c r="H222">
        <f t="shared" si="49"/>
        <v>1</v>
      </c>
      <c r="I222">
        <f t="shared" si="50"/>
        <v>15</v>
      </c>
      <c r="J222">
        <f t="shared" si="51"/>
        <v>1.25</v>
      </c>
      <c r="K222">
        <f t="shared" si="52"/>
        <v>75</v>
      </c>
    </row>
    <row r="223" spans="1:11" x14ac:dyDescent="0.25">
      <c r="A223" t="s">
        <v>11</v>
      </c>
      <c r="B223" t="s">
        <v>12</v>
      </c>
      <c r="C223" s="1">
        <v>46073</v>
      </c>
      <c r="D223" s="2">
        <v>0.51041666666666663</v>
      </c>
      <c r="E223" s="2">
        <v>0.59375</v>
      </c>
      <c r="F223">
        <v>40</v>
      </c>
      <c r="G223" s="2">
        <f t="shared" si="48"/>
        <v>8.333333333333337E-2</v>
      </c>
      <c r="H223">
        <f t="shared" si="49"/>
        <v>2</v>
      </c>
      <c r="I223">
        <f t="shared" si="50"/>
        <v>0</v>
      </c>
      <c r="J223">
        <f t="shared" si="51"/>
        <v>2</v>
      </c>
      <c r="K223">
        <f t="shared" si="52"/>
        <v>80</v>
      </c>
    </row>
    <row r="224" spans="1:11" x14ac:dyDescent="0.25">
      <c r="A224" t="s">
        <v>17</v>
      </c>
      <c r="B224" t="s">
        <v>9</v>
      </c>
      <c r="C224" s="1">
        <v>46073</v>
      </c>
      <c r="D224" s="2">
        <v>0.60416666666666663</v>
      </c>
      <c r="E224" s="2">
        <v>0.65625</v>
      </c>
      <c r="F224">
        <v>50</v>
      </c>
      <c r="G224" s="2">
        <f t="shared" si="48"/>
        <v>5.208333333333337E-2</v>
      </c>
      <c r="H224">
        <f t="shared" si="49"/>
        <v>1</v>
      </c>
      <c r="I224">
        <f t="shared" si="50"/>
        <v>15</v>
      </c>
      <c r="J224">
        <f t="shared" si="51"/>
        <v>1.25</v>
      </c>
      <c r="K224">
        <f t="shared" si="52"/>
        <v>62.5</v>
      </c>
    </row>
    <row r="225" spans="1:11" x14ac:dyDescent="0.25">
      <c r="A225" t="s">
        <v>25</v>
      </c>
      <c r="B225" t="s">
        <v>7</v>
      </c>
      <c r="C225" s="1">
        <v>46073</v>
      </c>
      <c r="D225" s="2">
        <v>0.69791666666666663</v>
      </c>
      <c r="E225" s="2">
        <v>0.76041666666666663</v>
      </c>
      <c r="F225">
        <v>60</v>
      </c>
      <c r="G225" s="2">
        <f t="shared" si="48"/>
        <v>6.25E-2</v>
      </c>
      <c r="H225">
        <f t="shared" si="49"/>
        <v>1</v>
      </c>
      <c r="I225">
        <f t="shared" si="50"/>
        <v>30</v>
      </c>
      <c r="J225">
        <f t="shared" si="51"/>
        <v>1.5</v>
      </c>
      <c r="K225">
        <f t="shared" si="52"/>
        <v>90</v>
      </c>
    </row>
    <row r="226" spans="1:11" x14ac:dyDescent="0.25">
      <c r="A226" t="s">
        <v>16</v>
      </c>
      <c r="B226" t="s">
        <v>12</v>
      </c>
      <c r="C226" s="1">
        <v>46076</v>
      </c>
      <c r="D226" s="2">
        <v>0.375</v>
      </c>
      <c r="E226" s="2">
        <v>0.42708333333333331</v>
      </c>
      <c r="F226">
        <v>40</v>
      </c>
      <c r="G226" s="2">
        <f t="shared" si="48"/>
        <v>5.2083333333333315E-2</v>
      </c>
      <c r="H226">
        <f t="shared" si="49"/>
        <v>1</v>
      </c>
      <c r="I226">
        <f t="shared" si="50"/>
        <v>15</v>
      </c>
      <c r="J226">
        <f t="shared" si="51"/>
        <v>1.25</v>
      </c>
      <c r="K226">
        <f t="shared" si="52"/>
        <v>50</v>
      </c>
    </row>
    <row r="227" spans="1:11" x14ac:dyDescent="0.25">
      <c r="A227" t="s">
        <v>15</v>
      </c>
      <c r="B227" t="s">
        <v>12</v>
      </c>
      <c r="C227" s="1">
        <v>46077</v>
      </c>
      <c r="D227" s="2">
        <v>0.375</v>
      </c>
      <c r="E227" s="2">
        <v>0.4375</v>
      </c>
      <c r="F227">
        <v>40</v>
      </c>
      <c r="G227" s="2">
        <f t="shared" si="48"/>
        <v>6.25E-2</v>
      </c>
      <c r="H227">
        <f t="shared" si="49"/>
        <v>1</v>
      </c>
      <c r="I227">
        <f t="shared" si="50"/>
        <v>30</v>
      </c>
      <c r="J227">
        <f t="shared" si="51"/>
        <v>1.5</v>
      </c>
      <c r="K227">
        <f t="shared" si="52"/>
        <v>60</v>
      </c>
    </row>
    <row r="228" spans="1:11" x14ac:dyDescent="0.25">
      <c r="A228" t="s">
        <v>6</v>
      </c>
      <c r="B228" t="s">
        <v>7</v>
      </c>
      <c r="C228" s="1">
        <v>46077</v>
      </c>
      <c r="D228" s="2">
        <v>0.4375</v>
      </c>
      <c r="E228" s="2">
        <v>0.51041666666666663</v>
      </c>
      <c r="F228">
        <v>60</v>
      </c>
      <c r="G228" s="2">
        <f t="shared" si="48"/>
        <v>7.291666666666663E-2</v>
      </c>
      <c r="H228">
        <f t="shared" si="49"/>
        <v>1</v>
      </c>
      <c r="I228">
        <f t="shared" si="50"/>
        <v>45</v>
      </c>
      <c r="J228">
        <f t="shared" si="51"/>
        <v>1.75</v>
      </c>
      <c r="K228">
        <f t="shared" si="52"/>
        <v>105</v>
      </c>
    </row>
    <row r="229" spans="1:11" x14ac:dyDescent="0.25">
      <c r="A229" t="s">
        <v>19</v>
      </c>
      <c r="B229" t="s">
        <v>12</v>
      </c>
      <c r="C229" s="1">
        <v>46077</v>
      </c>
      <c r="D229" s="2">
        <v>0.52083333333333337</v>
      </c>
      <c r="E229" s="2">
        <v>0.58333333333333337</v>
      </c>
      <c r="F229">
        <v>40</v>
      </c>
      <c r="G229" s="2">
        <f t="shared" si="48"/>
        <v>6.25E-2</v>
      </c>
      <c r="H229">
        <f t="shared" si="49"/>
        <v>1</v>
      </c>
      <c r="I229">
        <f t="shared" si="50"/>
        <v>30</v>
      </c>
      <c r="J229">
        <f t="shared" si="51"/>
        <v>1.5</v>
      </c>
      <c r="K229">
        <f t="shared" si="52"/>
        <v>60</v>
      </c>
    </row>
    <row r="230" spans="1:11" x14ac:dyDescent="0.25">
      <c r="A230" t="s">
        <v>16</v>
      </c>
      <c r="B230" t="s">
        <v>12</v>
      </c>
      <c r="C230" s="1">
        <v>46079</v>
      </c>
      <c r="D230" s="2">
        <v>0.375</v>
      </c>
      <c r="E230" s="2">
        <v>0.45833333333333331</v>
      </c>
      <c r="F230">
        <v>40</v>
      </c>
      <c r="G230" s="2">
        <f t="shared" si="48"/>
        <v>8.3333333333333315E-2</v>
      </c>
      <c r="H230">
        <f t="shared" si="49"/>
        <v>2</v>
      </c>
      <c r="I230">
        <f t="shared" si="50"/>
        <v>0</v>
      </c>
      <c r="J230">
        <f t="shared" si="51"/>
        <v>2</v>
      </c>
      <c r="K230">
        <f t="shared" si="52"/>
        <v>80</v>
      </c>
    </row>
    <row r="231" spans="1:11" x14ac:dyDescent="0.25">
      <c r="A231" t="s">
        <v>18</v>
      </c>
      <c r="B231" t="s">
        <v>12</v>
      </c>
      <c r="C231" s="1">
        <v>46079</v>
      </c>
      <c r="D231" s="2">
        <v>0.45833333333333331</v>
      </c>
      <c r="E231" s="2">
        <v>0.51041666666666663</v>
      </c>
      <c r="F231">
        <v>40</v>
      </c>
      <c r="G231" s="2">
        <f t="shared" si="48"/>
        <v>5.2083333333333315E-2</v>
      </c>
      <c r="H231">
        <f t="shared" si="49"/>
        <v>1</v>
      </c>
      <c r="I231">
        <f t="shared" si="50"/>
        <v>15</v>
      </c>
      <c r="J231">
        <f t="shared" si="51"/>
        <v>1.25</v>
      </c>
      <c r="K231">
        <f t="shared" si="52"/>
        <v>50</v>
      </c>
    </row>
    <row r="232" spans="1:11" x14ac:dyDescent="0.25">
      <c r="A232" t="s">
        <v>14</v>
      </c>
      <c r="B232" t="s">
        <v>7</v>
      </c>
      <c r="C232" s="1">
        <v>46079</v>
      </c>
      <c r="D232" s="2">
        <v>0.52083333333333337</v>
      </c>
      <c r="E232" s="2">
        <v>0.58333333333333337</v>
      </c>
      <c r="F232">
        <v>60</v>
      </c>
      <c r="G232" s="2">
        <f t="shared" si="48"/>
        <v>6.25E-2</v>
      </c>
      <c r="H232">
        <f t="shared" si="49"/>
        <v>1</v>
      </c>
      <c r="I232">
        <f t="shared" si="50"/>
        <v>30</v>
      </c>
      <c r="J232">
        <f t="shared" si="51"/>
        <v>1.5</v>
      </c>
      <c r="K232">
        <f t="shared" si="52"/>
        <v>90</v>
      </c>
    </row>
    <row r="233" spans="1:11" x14ac:dyDescent="0.25">
      <c r="A233" t="s">
        <v>18</v>
      </c>
      <c r="B233" t="s">
        <v>12</v>
      </c>
      <c r="C233" s="1">
        <v>46080</v>
      </c>
      <c r="D233" s="2">
        <v>0.375</v>
      </c>
      <c r="E233" s="2">
        <v>0.44791666666666669</v>
      </c>
      <c r="F233">
        <v>40</v>
      </c>
      <c r="G233" s="2">
        <f t="shared" si="48"/>
        <v>7.2916666666666685E-2</v>
      </c>
      <c r="H233">
        <f t="shared" si="49"/>
        <v>1</v>
      </c>
      <c r="I233">
        <f t="shared" si="50"/>
        <v>45</v>
      </c>
      <c r="J233">
        <f t="shared" si="51"/>
        <v>1.75</v>
      </c>
      <c r="K233">
        <f t="shared" si="52"/>
        <v>70</v>
      </c>
    </row>
    <row r="234" spans="1:11" x14ac:dyDescent="0.25">
      <c r="A234" t="s">
        <v>19</v>
      </c>
      <c r="B234" t="s">
        <v>12</v>
      </c>
      <c r="C234" s="1">
        <v>46080</v>
      </c>
      <c r="D234" s="2">
        <v>0.45833333333333331</v>
      </c>
      <c r="E234" s="2">
        <v>0.53125</v>
      </c>
      <c r="F234">
        <v>40</v>
      </c>
      <c r="G234" s="2">
        <f t="shared" si="48"/>
        <v>7.2916666666666685E-2</v>
      </c>
      <c r="H234">
        <f t="shared" si="49"/>
        <v>1</v>
      </c>
      <c r="I234">
        <f t="shared" si="50"/>
        <v>45</v>
      </c>
      <c r="J234">
        <f t="shared" si="51"/>
        <v>1.75</v>
      </c>
      <c r="K234">
        <f t="shared" si="52"/>
        <v>70</v>
      </c>
    </row>
    <row r="235" spans="1:11" x14ac:dyDescent="0.25">
      <c r="A235" t="s">
        <v>10</v>
      </c>
      <c r="B235" t="s">
        <v>7</v>
      </c>
      <c r="C235" s="1">
        <v>46080</v>
      </c>
      <c r="D235" s="2">
        <v>0.53125</v>
      </c>
      <c r="E235" s="2">
        <v>0.58333333333333337</v>
      </c>
      <c r="F235">
        <v>60</v>
      </c>
      <c r="G235" s="2">
        <f t="shared" si="48"/>
        <v>5.208333333333337E-2</v>
      </c>
      <c r="H235">
        <f t="shared" si="49"/>
        <v>1</v>
      </c>
      <c r="I235">
        <f t="shared" si="50"/>
        <v>15</v>
      </c>
      <c r="J235">
        <f t="shared" si="51"/>
        <v>1.25</v>
      </c>
      <c r="K235">
        <f t="shared" si="52"/>
        <v>75</v>
      </c>
    </row>
    <row r="236" spans="1:11" x14ac:dyDescent="0.25">
      <c r="A236" t="s">
        <v>13</v>
      </c>
      <c r="B236" t="s">
        <v>9</v>
      </c>
      <c r="C236" s="1">
        <v>46080</v>
      </c>
      <c r="D236" s="2">
        <v>0.59375</v>
      </c>
      <c r="E236" s="2">
        <v>0.65625</v>
      </c>
      <c r="F236">
        <v>50</v>
      </c>
      <c r="G236" s="2">
        <f t="shared" si="48"/>
        <v>6.25E-2</v>
      </c>
      <c r="H236">
        <f t="shared" si="49"/>
        <v>1</v>
      </c>
      <c r="I236">
        <f t="shared" si="50"/>
        <v>30</v>
      </c>
      <c r="J236">
        <f t="shared" si="51"/>
        <v>1.5</v>
      </c>
      <c r="K236">
        <f t="shared" si="52"/>
        <v>75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3</vt:i4>
      </vt:variant>
      <vt:variant>
        <vt:lpstr>Zakresy nazwane</vt:lpstr>
      </vt:variant>
      <vt:variant>
        <vt:i4>4</vt:i4>
      </vt:variant>
    </vt:vector>
  </HeadingPairs>
  <TitlesOfParts>
    <vt:vector size="7" baseType="lpstr">
      <vt:lpstr>6_1, 6_2, 6_3</vt:lpstr>
      <vt:lpstr>6_4</vt:lpstr>
      <vt:lpstr>6_5, 6_6</vt:lpstr>
      <vt:lpstr>'6_1, 6_2, 6_3'!kursanci</vt:lpstr>
      <vt:lpstr>'6_4'!kursanci</vt:lpstr>
      <vt:lpstr>'6_5, 6_6'!kursanci</vt:lpstr>
      <vt:lpstr>'6_5, 6_6'!kursanci_1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mrykala</dc:creator>
  <cp:lastModifiedBy>mrykala</cp:lastModifiedBy>
  <dcterms:created xsi:type="dcterms:W3CDTF">2025-04-25T15:25:33Z</dcterms:created>
  <dcterms:modified xsi:type="dcterms:W3CDTF">2025-04-25T16:59:07Z</dcterms:modified>
</cp:coreProperties>
</file>