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gjohnson/Library/CloudStorage/Box-Box/Work/JJCMH Trust/Layla Capital/The Vizius Group/Team Resources/Continuity Assurance Framework - Documents/"/>
    </mc:Choice>
  </mc:AlternateContent>
  <xr:revisionPtr revIDLastSave="0" documentId="13_ncr:1_{29B76062-139B-A64E-86FB-6F004A2F2ABC}" xr6:coauthVersionLast="47" xr6:coauthVersionMax="47" xr10:uidLastSave="{00000000-0000-0000-0000-000000000000}"/>
  <bookViews>
    <workbookView xWindow="5660" yWindow="1740" windowWidth="45320" windowHeight="21100" activeTab="2" xr2:uid="{726B60D7-7483-B840-BE68-018DE90FE9EC}"/>
  </bookViews>
  <sheets>
    <sheet name="System Data" sheetId="1" r:id="rId1"/>
    <sheet name="Risk Values" sheetId="2" state="hidden" r:id="rId2"/>
    <sheet name="RemPlan-T1" sheetId="8" r:id="rId3"/>
    <sheet name="RemPlan-T2" sheetId="7" r:id="rId4"/>
    <sheet name="RemPlan-T3" sheetId="9" r:id="rId5"/>
    <sheet name="RemPlan-Unranked" sheetId="10" r:id="rId6"/>
    <sheet name="Weights" sheetId="3" state="hidden" r:id="rId7"/>
    <sheet name="TIER Values" sheetId="6" r:id="rId8"/>
  </sheets>
  <definedNames>
    <definedName name="_xlnm.Print_Area" localSheetId="7">'TIER Values'!$A$1:$H$20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" i="10" l="1"/>
  <c r="Q8" i="9"/>
  <c r="Q8" i="7"/>
  <c r="Q8" i="8"/>
  <c r="P8" i="10"/>
  <c r="P8" i="9"/>
  <c r="P8" i="7"/>
  <c r="P8" i="8"/>
  <c r="O8" i="10"/>
  <c r="O8" i="9"/>
  <c r="O8" i="7"/>
  <c r="O8" i="8"/>
  <c r="N8" i="10"/>
  <c r="N8" i="9"/>
  <c r="N8" i="7"/>
  <c r="N8" i="8"/>
  <c r="M8" i="10"/>
  <c r="M8" i="9"/>
  <c r="M8" i="7"/>
  <c r="M8" i="8"/>
  <c r="L8" i="10"/>
  <c r="L8" i="9"/>
  <c r="L8" i="7"/>
  <c r="L8" i="8"/>
  <c r="K8" i="10"/>
  <c r="K8" i="9"/>
  <c r="K8" i="7"/>
  <c r="K8" i="8"/>
  <c r="J8" i="10"/>
  <c r="J8" i="9"/>
  <c r="J8" i="7"/>
  <c r="J8" i="8"/>
  <c r="I8" i="10"/>
  <c r="I8" i="9"/>
  <c r="I8" i="7"/>
  <c r="I8" i="8"/>
  <c r="H8" i="10"/>
  <c r="H8" i="9"/>
  <c r="H8" i="7"/>
  <c r="H8" i="8"/>
  <c r="G8" i="10"/>
  <c r="G8" i="9"/>
  <c r="G8" i="7"/>
  <c r="G8" i="8"/>
  <c r="F8" i="10"/>
  <c r="F8" i="9"/>
  <c r="F8" i="7"/>
  <c r="F8" i="8"/>
  <c r="E8" i="10"/>
  <c r="E8" i="9"/>
  <c r="E8" i="7"/>
  <c r="E8" i="8"/>
  <c r="D8" i="10"/>
  <c r="D8" i="9"/>
  <c r="D8" i="7"/>
  <c r="D8" i="8"/>
  <c r="C8" i="10"/>
  <c r="C8" i="9"/>
  <c r="C8" i="7"/>
  <c r="C8" i="8"/>
  <c r="B8" i="10"/>
  <c r="B8" i="9"/>
  <c r="B8" i="7"/>
  <c r="B8" i="8"/>
  <c r="A8" i="10"/>
  <c r="A8" i="9"/>
  <c r="A8" i="7"/>
  <c r="A8" i="8"/>
  <c r="Q7" i="10"/>
  <c r="Q7" i="9"/>
  <c r="Q7" i="7"/>
  <c r="Q7" i="8"/>
  <c r="P7" i="10"/>
  <c r="P7" i="9"/>
  <c r="P7" i="7"/>
  <c r="P7" i="8"/>
  <c r="O7" i="10"/>
  <c r="O7" i="9"/>
  <c r="O7" i="7"/>
  <c r="O7" i="8"/>
  <c r="N7" i="10"/>
  <c r="N7" i="9"/>
  <c r="N7" i="7"/>
  <c r="N7" i="8"/>
  <c r="M7" i="10"/>
  <c r="M7" i="9"/>
  <c r="M7" i="7"/>
  <c r="M7" i="8"/>
  <c r="L7" i="10"/>
  <c r="L7" i="9"/>
  <c r="L7" i="7"/>
  <c r="L7" i="8"/>
  <c r="K7" i="10"/>
  <c r="K7" i="9"/>
  <c r="K7" i="7"/>
  <c r="K7" i="8"/>
  <c r="J7" i="10"/>
  <c r="J7" i="9"/>
  <c r="J7" i="7"/>
  <c r="J7" i="8"/>
  <c r="I7" i="10"/>
  <c r="I7" i="9"/>
  <c r="I7" i="7"/>
  <c r="I7" i="8"/>
  <c r="H7" i="10"/>
  <c r="H7" i="9"/>
  <c r="H7" i="7"/>
  <c r="H7" i="8"/>
  <c r="G7" i="10"/>
  <c r="G7" i="9"/>
  <c r="G7" i="7"/>
  <c r="G7" i="8"/>
  <c r="F7" i="10"/>
  <c r="F7" i="9"/>
  <c r="F7" i="7"/>
  <c r="F7" i="8"/>
  <c r="E7" i="10"/>
  <c r="E7" i="9"/>
  <c r="E7" i="7"/>
  <c r="E7" i="8"/>
  <c r="D7" i="10"/>
  <c r="D7" i="9"/>
  <c r="D7" i="7"/>
  <c r="D7" i="8"/>
  <c r="C7" i="10"/>
  <c r="C7" i="9"/>
  <c r="C7" i="7"/>
  <c r="C7" i="8"/>
  <c r="B7" i="10"/>
  <c r="B7" i="9"/>
  <c r="B7" i="7"/>
  <c r="B7" i="8"/>
  <c r="A7" i="10"/>
  <c r="A7" i="9"/>
  <c r="A7" i="7"/>
  <c r="A7" i="8"/>
  <c r="Q6" i="10"/>
  <c r="Q6" i="9"/>
  <c r="Q6" i="7"/>
  <c r="Q6" i="8"/>
  <c r="P6" i="10"/>
  <c r="P6" i="9"/>
  <c r="P6" i="7"/>
  <c r="P6" i="8"/>
  <c r="O6" i="10"/>
  <c r="O6" i="9"/>
  <c r="O6" i="7"/>
  <c r="O6" i="8"/>
  <c r="N6" i="10"/>
  <c r="N6" i="9"/>
  <c r="N6" i="7"/>
  <c r="N6" i="8"/>
  <c r="M6" i="10"/>
  <c r="M6" i="9"/>
  <c r="M6" i="7"/>
  <c r="M6" i="8"/>
  <c r="L6" i="10"/>
  <c r="L6" i="9"/>
  <c r="L6" i="7"/>
  <c r="L6" i="8"/>
  <c r="K6" i="10"/>
  <c r="K6" i="9"/>
  <c r="K6" i="7"/>
  <c r="K6" i="8"/>
  <c r="J6" i="10"/>
  <c r="J6" i="9"/>
  <c r="J6" i="7"/>
  <c r="J6" i="8"/>
  <c r="I6" i="10"/>
  <c r="I6" i="9"/>
  <c r="I6" i="7"/>
  <c r="I6" i="8"/>
  <c r="H6" i="10"/>
  <c r="H6" i="9"/>
  <c r="H6" i="7"/>
  <c r="H6" i="8"/>
  <c r="G6" i="10"/>
  <c r="G6" i="9"/>
  <c r="G6" i="7"/>
  <c r="G6" i="8"/>
  <c r="F6" i="10"/>
  <c r="F6" i="9"/>
  <c r="F6" i="7"/>
  <c r="F6" i="8"/>
  <c r="E6" i="10"/>
  <c r="E6" i="9"/>
  <c r="E6" i="7"/>
  <c r="E6" i="8"/>
  <c r="D6" i="10"/>
  <c r="D6" i="9"/>
  <c r="D6" i="7"/>
  <c r="D6" i="8"/>
  <c r="C6" i="10"/>
  <c r="C6" i="9"/>
  <c r="C6" i="7"/>
  <c r="C6" i="8"/>
  <c r="A6" i="10"/>
  <c r="A6" i="9"/>
  <c r="A6" i="7"/>
  <c r="A6" i="8"/>
  <c r="Q5" i="10"/>
  <c r="Q5" i="9"/>
  <c r="Q5" i="7"/>
  <c r="Q5" i="8"/>
  <c r="P5" i="10"/>
  <c r="P5" i="9"/>
  <c r="P5" i="7"/>
  <c r="P5" i="8"/>
  <c r="O5" i="10"/>
  <c r="O5" i="9"/>
  <c r="O5" i="7"/>
  <c r="O5" i="8"/>
  <c r="N5" i="10"/>
  <c r="N5" i="9"/>
  <c r="N5" i="7"/>
  <c r="N5" i="8"/>
  <c r="M5" i="10"/>
  <c r="M5" i="9"/>
  <c r="M5" i="7"/>
  <c r="M5" i="8"/>
  <c r="L5" i="10"/>
  <c r="L5" i="9"/>
  <c r="L5" i="7"/>
  <c r="L5" i="8"/>
  <c r="K5" i="10"/>
  <c r="K5" i="9"/>
  <c r="K5" i="7"/>
  <c r="K5" i="8"/>
  <c r="J5" i="10"/>
  <c r="J5" i="9"/>
  <c r="J5" i="7"/>
  <c r="J5" i="8"/>
  <c r="I5" i="10"/>
  <c r="I5" i="9"/>
  <c r="I5" i="7"/>
  <c r="I5" i="8"/>
  <c r="H5" i="10"/>
  <c r="H5" i="9"/>
  <c r="H5" i="7"/>
  <c r="H5" i="8"/>
  <c r="G5" i="10"/>
  <c r="G5" i="9"/>
  <c r="G5" i="7"/>
  <c r="G5" i="8"/>
  <c r="F5" i="10"/>
  <c r="F5" i="9"/>
  <c r="F5" i="7"/>
  <c r="F5" i="8"/>
  <c r="E5" i="10"/>
  <c r="E5" i="9"/>
  <c r="E5" i="7"/>
  <c r="E5" i="8"/>
  <c r="D5" i="10"/>
  <c r="D5" i="9"/>
  <c r="D5" i="7"/>
  <c r="D5" i="8"/>
  <c r="C5" i="10"/>
  <c r="C5" i="9"/>
  <c r="C5" i="7"/>
  <c r="C5" i="8"/>
  <c r="B5" i="10"/>
  <c r="B5" i="9"/>
  <c r="B5" i="7"/>
  <c r="B5" i="8"/>
  <c r="A5" i="10"/>
  <c r="A5" i="9"/>
  <c r="A5" i="7"/>
  <c r="A5" i="8"/>
  <c r="Q4" i="10"/>
  <c r="Q4" i="9"/>
  <c r="Q4" i="7"/>
  <c r="Q4" i="8"/>
  <c r="P4" i="10"/>
  <c r="P4" i="9"/>
  <c r="P4" i="7"/>
  <c r="P4" i="8"/>
  <c r="O4" i="10"/>
  <c r="O4" i="9"/>
  <c r="O4" i="7"/>
  <c r="O4" i="8"/>
  <c r="N4" i="10"/>
  <c r="N4" i="9"/>
  <c r="N4" i="7"/>
  <c r="N4" i="8"/>
  <c r="M4" i="10"/>
  <c r="M4" i="9"/>
  <c r="M4" i="7"/>
  <c r="M4" i="8"/>
  <c r="L4" i="10"/>
  <c r="L4" i="9"/>
  <c r="L4" i="7"/>
  <c r="L4" i="8"/>
  <c r="K4" i="10"/>
  <c r="K4" i="9"/>
  <c r="K4" i="7"/>
  <c r="K4" i="8"/>
  <c r="J4" i="10"/>
  <c r="J4" i="9"/>
  <c r="J4" i="7"/>
  <c r="J4" i="8"/>
  <c r="I4" i="10"/>
  <c r="I4" i="9"/>
  <c r="I4" i="7"/>
  <c r="I4" i="8"/>
  <c r="H4" i="10"/>
  <c r="H4" i="9"/>
  <c r="H4" i="7"/>
  <c r="H4" i="8"/>
  <c r="G4" i="10"/>
  <c r="G4" i="9"/>
  <c r="G4" i="7"/>
  <c r="G4" i="8"/>
  <c r="F4" i="10"/>
  <c r="F4" i="9"/>
  <c r="F4" i="7"/>
  <c r="F4" i="8"/>
  <c r="E4" i="10"/>
  <c r="E4" i="9"/>
  <c r="E4" i="7"/>
  <c r="E4" i="8"/>
  <c r="D4" i="10"/>
  <c r="D4" i="9"/>
  <c r="D4" i="7"/>
  <c r="D4" i="8"/>
  <c r="C4" i="10"/>
  <c r="C4" i="9"/>
  <c r="C4" i="7"/>
  <c r="C4" i="8"/>
  <c r="B4" i="10"/>
  <c r="B4" i="9"/>
  <c r="B4" i="7"/>
  <c r="B4" i="8"/>
  <c r="A4" i="10"/>
  <c r="A4" i="9"/>
  <c r="A4" i="7"/>
  <c r="A4" i="8"/>
  <c r="Q3" i="10"/>
  <c r="Q3" i="9"/>
  <c r="Q3" i="7"/>
  <c r="Q3" i="8"/>
  <c r="P3" i="10"/>
  <c r="P3" i="9"/>
  <c r="P3" i="7"/>
  <c r="P3" i="8"/>
  <c r="O3" i="10"/>
  <c r="O3" i="9"/>
  <c r="O3" i="7"/>
  <c r="O3" i="8"/>
  <c r="N3" i="10"/>
  <c r="N3" i="9"/>
  <c r="N3" i="7"/>
  <c r="N3" i="8"/>
  <c r="M3" i="10"/>
  <c r="M3" i="9"/>
  <c r="M3" i="7"/>
  <c r="M3" i="8"/>
  <c r="L3" i="10"/>
  <c r="L3" i="9"/>
  <c r="L3" i="7"/>
  <c r="L3" i="8"/>
  <c r="K3" i="10"/>
  <c r="K3" i="9"/>
  <c r="K3" i="7"/>
  <c r="K3" i="8"/>
  <c r="J3" i="10"/>
  <c r="J3" i="9"/>
  <c r="J3" i="7"/>
  <c r="J3" i="8"/>
  <c r="I3" i="10"/>
  <c r="I3" i="9"/>
  <c r="I3" i="7"/>
  <c r="I3" i="8"/>
  <c r="H3" i="10"/>
  <c r="H3" i="9"/>
  <c r="H3" i="7"/>
  <c r="H3" i="8"/>
  <c r="G3" i="10"/>
  <c r="G3" i="9"/>
  <c r="G3" i="7"/>
  <c r="G3" i="8"/>
  <c r="F3" i="10"/>
  <c r="F3" i="9"/>
  <c r="F3" i="7"/>
  <c r="F3" i="8"/>
  <c r="E3" i="10"/>
  <c r="E3" i="9"/>
  <c r="E3" i="7"/>
  <c r="E3" i="8"/>
  <c r="D3" i="10"/>
  <c r="D3" i="9"/>
  <c r="D3" i="7"/>
  <c r="D3" i="8"/>
  <c r="C3" i="10"/>
  <c r="C3" i="9"/>
  <c r="C3" i="7"/>
  <c r="C3" i="8"/>
  <c r="B3" i="10"/>
  <c r="B3" i="9"/>
  <c r="B3" i="7"/>
  <c r="B3" i="8"/>
  <c r="A3" i="10"/>
  <c r="A3" i="9"/>
  <c r="A3" i="7"/>
  <c r="A3" i="8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C4" i="6"/>
  <c r="C19" i="6"/>
  <c r="C18" i="6"/>
  <c r="C17" i="6"/>
  <c r="C16" i="6"/>
  <c r="C15" i="6"/>
  <c r="C14" i="6"/>
  <c r="C3" i="6"/>
  <c r="C13" i="6"/>
  <c r="C11" i="6"/>
  <c r="C10" i="6"/>
  <c r="C20" i="6"/>
  <c r="C12" i="6"/>
  <c r="C9" i="6"/>
  <c r="C8" i="6"/>
  <c r="C7" i="6"/>
  <c r="C6" i="6"/>
  <c r="C5" i="6"/>
  <c r="O9" i="2"/>
  <c r="S9" i="2"/>
  <c r="E4" i="1"/>
  <c r="E5" i="1"/>
  <c r="E6" i="1"/>
  <c r="E7" i="1"/>
  <c r="E8" i="1"/>
  <c r="E3" i="1"/>
  <c r="U4" i="1"/>
  <c r="U5" i="1"/>
  <c r="U6" i="1"/>
  <c r="U7" i="1"/>
  <c r="U8" i="1"/>
  <c r="U3" i="1"/>
  <c r="G4" i="1"/>
  <c r="I4" i="1"/>
  <c r="K4" i="1"/>
  <c r="M4" i="1"/>
  <c r="O4" i="1"/>
  <c r="Q4" i="1"/>
  <c r="S4" i="1"/>
  <c r="W4" i="1"/>
  <c r="Y4" i="1"/>
  <c r="AA4" i="1"/>
  <c r="AC4" i="1"/>
  <c r="AE4" i="1"/>
  <c r="AG4" i="1"/>
  <c r="AI4" i="1"/>
  <c r="AK4" i="1"/>
  <c r="AM4" i="1"/>
  <c r="G5" i="1"/>
  <c r="I5" i="1"/>
  <c r="K5" i="1"/>
  <c r="M5" i="1"/>
  <c r="O5" i="1"/>
  <c r="Q5" i="1"/>
  <c r="S5" i="1"/>
  <c r="W5" i="1"/>
  <c r="Y5" i="1"/>
  <c r="AA5" i="1"/>
  <c r="AC5" i="1"/>
  <c r="AE5" i="1"/>
  <c r="AG5" i="1"/>
  <c r="AI5" i="1"/>
  <c r="AK5" i="1"/>
  <c r="AM5" i="1"/>
  <c r="G6" i="1"/>
  <c r="B6" i="9" s="1"/>
  <c r="I6" i="1"/>
  <c r="K6" i="1"/>
  <c r="M6" i="1"/>
  <c r="O6" i="1"/>
  <c r="Q6" i="1"/>
  <c r="S6" i="1"/>
  <c r="W6" i="1"/>
  <c r="Y6" i="1"/>
  <c r="AA6" i="1"/>
  <c r="AC6" i="1"/>
  <c r="AE6" i="1"/>
  <c r="AG6" i="1"/>
  <c r="AI6" i="1"/>
  <c r="AK6" i="1"/>
  <c r="AM6" i="1"/>
  <c r="G7" i="1"/>
  <c r="I7" i="1"/>
  <c r="K7" i="1"/>
  <c r="M7" i="1"/>
  <c r="O7" i="1"/>
  <c r="Q7" i="1"/>
  <c r="S7" i="1"/>
  <c r="W7" i="1"/>
  <c r="Y7" i="1"/>
  <c r="AA7" i="1"/>
  <c r="AC7" i="1"/>
  <c r="AE7" i="1"/>
  <c r="AG7" i="1"/>
  <c r="AI7" i="1"/>
  <c r="AK7" i="1"/>
  <c r="AM7" i="1"/>
  <c r="G8" i="1"/>
  <c r="I8" i="1"/>
  <c r="K8" i="1"/>
  <c r="M8" i="1"/>
  <c r="O8" i="1"/>
  <c r="Q8" i="1"/>
  <c r="S8" i="1"/>
  <c r="W8" i="1"/>
  <c r="Y8" i="1"/>
  <c r="AA8" i="1"/>
  <c r="AC8" i="1"/>
  <c r="AE8" i="1"/>
  <c r="AG8" i="1"/>
  <c r="AI8" i="1"/>
  <c r="AK8" i="1"/>
  <c r="AM8" i="1"/>
  <c r="AM3" i="1"/>
  <c r="AK3" i="1"/>
  <c r="AI3" i="1"/>
  <c r="AG3" i="1"/>
  <c r="AE3" i="1"/>
  <c r="AC3" i="1"/>
  <c r="AA3" i="1"/>
  <c r="Y3" i="1"/>
  <c r="W3" i="1"/>
  <c r="S3" i="1"/>
  <c r="Q3" i="1"/>
  <c r="O3" i="1"/>
  <c r="M3" i="1"/>
  <c r="K3" i="1"/>
  <c r="I3" i="1"/>
  <c r="G3" i="1"/>
  <c r="AE9" i="2"/>
  <c r="G9" i="2"/>
  <c r="C3" i="3"/>
  <c r="C9" i="2" s="1"/>
  <c r="C5" i="3"/>
  <c r="C6" i="3"/>
  <c r="I9" i="2" s="1"/>
  <c r="C7" i="3"/>
  <c r="K9" i="2" s="1"/>
  <c r="C8" i="3"/>
  <c r="M9" i="2" s="1"/>
  <c r="C10" i="3"/>
  <c r="Q9" i="2" s="1"/>
  <c r="C11" i="3"/>
  <c r="C15" i="3"/>
  <c r="AA9" i="2" s="1"/>
  <c r="C17" i="3"/>
  <c r="C18" i="3"/>
  <c r="AG9" i="2" s="1"/>
  <c r="C19" i="3"/>
  <c r="AI9" i="2" s="1"/>
  <c r="C2" i="3"/>
  <c r="A9" i="2" s="1"/>
  <c r="D2" i="3"/>
  <c r="C9" i="3" s="1"/>
  <c r="B6" i="7" l="1"/>
  <c r="B6" i="10"/>
  <c r="B6" i="8"/>
  <c r="C16" i="3"/>
  <c r="AC9" i="2" s="1"/>
  <c r="C4" i="3"/>
  <c r="E9" i="2" s="1"/>
  <c r="C14" i="3"/>
  <c r="Y9" i="2" s="1"/>
  <c r="C13" i="3"/>
  <c r="W9" i="2" s="1"/>
  <c r="C12" i="3"/>
  <c r="U9" i="2" s="1"/>
  <c r="AN3" i="1" l="1"/>
  <c r="AN6" i="1"/>
  <c r="AN4" i="1"/>
  <c r="AL9" i="2"/>
  <c r="AN7" i="1"/>
  <c r="AN5" i="1"/>
  <c r="AN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tc={1D5FB466-5D58-F646-A134-0714EB8C16DD}</author>
  </authors>
  <commentList>
    <comment ref="AN1" authorId="0" shapeId="0" xr:uid="{1D5FB466-5D58-F646-A134-0714EB8C16DD}">
      <text>
        <t>[Threaded comment]
Your version of Excel allows you to read this threaded comment; however, any edits to it will get removed if the file is opened in a newer version of Excel. Learn more: https://go.microsoft.com/fwlink/?linkid=870924
Comment:
    Risk range is from 0 - 205</t>
      </text>
    </comment>
  </commentList>
</comments>
</file>

<file path=xl/sharedStrings.xml><?xml version="1.0" encoding="utf-8"?>
<sst xmlns="http://schemas.openxmlformats.org/spreadsheetml/2006/main" count="430" uniqueCount="128">
  <si>
    <t>Server/Application Name</t>
  </si>
  <si>
    <t>IP Address</t>
  </si>
  <si>
    <t>Hardware Age</t>
  </si>
  <si>
    <t>Security Posture</t>
  </si>
  <si>
    <t># Vulnerabilities</t>
  </si>
  <si>
    <t>Centralized Logging</t>
  </si>
  <si>
    <t>Centralized Alert Monitoring</t>
  </si>
  <si>
    <t>Priv Accounts</t>
  </si>
  <si>
    <t>PW Audits</t>
  </si>
  <si>
    <t>XDR</t>
  </si>
  <si>
    <t>Physical</t>
  </si>
  <si>
    <t>Physical Security</t>
  </si>
  <si>
    <t>Network</t>
  </si>
  <si>
    <t>Network ACLs</t>
  </si>
  <si>
    <t>Backup Posture</t>
  </si>
  <si>
    <t>Admin</t>
  </si>
  <si>
    <t>Change Management</t>
  </si>
  <si>
    <t>Configuration Management</t>
  </si>
  <si>
    <t>Failover System?</t>
  </si>
  <si>
    <t>0-3 Years</t>
  </si>
  <si>
    <t>3-5 Years</t>
  </si>
  <si>
    <t>Restricted to Least Priv</t>
  </si>
  <si>
    <t>Not Restricted to Least Priv</t>
  </si>
  <si>
    <t>Failover System in Place and Tested</t>
  </si>
  <si>
    <t>Failover System in Place, not Tested</t>
  </si>
  <si>
    <t>No Failover System</t>
  </si>
  <si>
    <t>Sev 5 Vulns</t>
  </si>
  <si>
    <t>Sev 4 Vulns</t>
  </si>
  <si>
    <t>No Sev 4 or 5 Vulns</t>
  </si>
  <si>
    <t>No Centralized Logging</t>
  </si>
  <si>
    <t>Centralized Logging Implemented</t>
  </si>
  <si>
    <t>Centralized Alert Monitoring Implemented</t>
  </si>
  <si>
    <t>No Centralized Alert Monitoring Implemented</t>
  </si>
  <si>
    <t>No User Admin Accounts</t>
  </si>
  <si>
    <t>User Admin Accounts</t>
  </si>
  <si>
    <t>Regular Password Audits</t>
  </si>
  <si>
    <t>No Regular Password Audits</t>
  </si>
  <si>
    <t>Up to Date XDR Installed and Monitored</t>
  </si>
  <si>
    <t>Up to Date XDR Installed but not monitored</t>
  </si>
  <si>
    <t xml:space="preserve">XDR Not Installed </t>
  </si>
  <si>
    <t>Least Privilege ACLs in Place</t>
  </si>
  <si>
    <t>No Least Privilege ACLs</t>
  </si>
  <si>
    <t>Regularly Backed up but does not Match RPO</t>
  </si>
  <si>
    <t>Not regularly backed up</t>
  </si>
  <si>
    <t>Backup Schedule Matches RPO</t>
  </si>
  <si>
    <t>Backups are Stored on an Isolated Network</t>
  </si>
  <si>
    <t>Backups are NOT stored on an Isolated Network</t>
  </si>
  <si>
    <t>Backups are encrypted with an isolated, well managed key</t>
  </si>
  <si>
    <t>Backups are encrypted with a non-isolated, well managed key</t>
  </si>
  <si>
    <t>Backups are encrypted with a non-isolated, default key</t>
  </si>
  <si>
    <t>Backups are not encrypted</t>
  </si>
  <si>
    <t>Backups do not use isolated authentication</t>
  </si>
  <si>
    <t>Backups use isolated authentication</t>
  </si>
  <si>
    <t xml:space="preserve"> </t>
  </si>
  <si>
    <t>Restore Validation Time matches RTO</t>
  </si>
  <si>
    <t>Restore Validation Time does not match RTO</t>
  </si>
  <si>
    <t>Restore Validation time has not been measured</t>
  </si>
  <si>
    <t>System Audit Logs match CRs</t>
  </si>
  <si>
    <t>System Audit Logs often match CRs</t>
  </si>
  <si>
    <t>No CR in place</t>
  </si>
  <si>
    <t>System is compliant with CM baseline</t>
  </si>
  <si>
    <t>System is close to CM baseline</t>
  </si>
  <si>
    <t>No CM in place</t>
  </si>
  <si>
    <t>Validation restores are scheduled and systematically validated</t>
  </si>
  <si>
    <t>Restore has been systematically validated within the past 24 months</t>
  </si>
  <si>
    <t>Restores not scheduled or systematically validated</t>
  </si>
  <si>
    <t>Risk Weight</t>
  </si>
  <si>
    <t>Risk Score</t>
  </si>
  <si>
    <t>Risk Factor</t>
  </si>
  <si>
    <t>Failover System</t>
  </si>
  <si>
    <t>Weight</t>
  </si>
  <si>
    <t>Weight%</t>
  </si>
  <si>
    <t>Max Risk</t>
  </si>
  <si>
    <t>MASWeb01</t>
  </si>
  <si>
    <t>CUSTSQL01</t>
  </si>
  <si>
    <t>MASApp01</t>
  </si>
  <si>
    <t>MSLS01 (license server)</t>
  </si>
  <si>
    <t>DCFW01</t>
  </si>
  <si>
    <t>DCSwitch01</t>
  </si>
  <si>
    <t>10.25.1.63</t>
  </si>
  <si>
    <t>10.24.1.25</t>
  </si>
  <si>
    <t>10.25.1.66</t>
  </si>
  <si>
    <t>10.25.1.31</t>
  </si>
  <si>
    <t>172.16.32.1</t>
  </si>
  <si>
    <t>172.16.33.1</t>
  </si>
  <si>
    <t>N/A</t>
  </si>
  <si>
    <t>TIER Designation</t>
  </si>
  <si>
    <t>Tier 1</t>
  </si>
  <si>
    <t>Tier 2</t>
  </si>
  <si>
    <t>Tier 3</t>
  </si>
  <si>
    <t xml:space="preserve">Tier  </t>
  </si>
  <si>
    <t>Unranked</t>
  </si>
  <si>
    <t>TIER Standards</t>
  </si>
  <si>
    <t>BU: Frequency</t>
  </si>
  <si>
    <t>BU: Network Isolation</t>
  </si>
  <si>
    <t>BU: Encryption</t>
  </si>
  <si>
    <t>BU: Auth Isolation</t>
  </si>
  <si>
    <t>BU: Validation</t>
  </si>
  <si>
    <t>BU: RTO Match</t>
  </si>
  <si>
    <t>Replace Hardware</t>
  </si>
  <si>
    <t>Move System behind appropriate Physical Security Barrier</t>
  </si>
  <si>
    <t>Patch/ Remmediate Vulnerabilities</t>
  </si>
  <si>
    <t>Procure Failover System</t>
  </si>
  <si>
    <t>Implement Centralized Logging</t>
  </si>
  <si>
    <t>Implement Centralized Alerting</t>
  </si>
  <si>
    <t>Reduce Priv Accounts / Implement PAM</t>
  </si>
  <si>
    <t>Implement PW Audit Procedures</t>
  </si>
  <si>
    <t>Install XDR</t>
  </si>
  <si>
    <t>Implement PLP Network ACLs</t>
  </si>
  <si>
    <t xml:space="preserve">Backup More Frequently </t>
  </si>
  <si>
    <t>Implement Network Isolation for Backups</t>
  </si>
  <si>
    <t>Implement Authentication Isolation for Backups</t>
  </si>
  <si>
    <t>Implement Backup Validation Processes for Backups</t>
  </si>
  <si>
    <t>Match Backup Frequency to RPO</t>
  </si>
  <si>
    <t>Implement Change Management</t>
  </si>
  <si>
    <t>Implement Configuration Management</t>
  </si>
  <si>
    <t>Category</t>
  </si>
  <si>
    <t>T1-Values</t>
  </si>
  <si>
    <t>T2-Values</t>
  </si>
  <si>
    <t>T3-Values</t>
  </si>
  <si>
    <t>Unranked-Values</t>
  </si>
  <si>
    <t>More than 5 Years</t>
  </si>
  <si>
    <t>CR is in place but not audited</t>
  </si>
  <si>
    <t>CM is in place No baseline</t>
  </si>
  <si>
    <t>Remediation Plan: TIER 2 Systems</t>
  </si>
  <si>
    <t>Remediation Plan: TIER 1 Systems</t>
  </si>
  <si>
    <t>Remediation Plan: TIER 3 Systems</t>
  </si>
  <si>
    <t>Remediation Plan: Unranked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</si>
</sst>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0.5"/>
      <color rgb="FF0D0D0D"/>
      <name val="Arial"/>
      <family val="2"/>
    </font>
    <font>
      <sz val="10.5"/>
      <color rgb="FF0D0D0D"/>
      <name val="Arial"/>
      <family val="2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b/>
      <sz val="18"/>
      <color theme="0"/>
      <name val="Aptos Narrow"/>
      <scheme val="minor"/>
    </font>
    <font>
      <sz val="18"/>
      <color theme="1"/>
      <name val="Aptos Narrow"/>
      <scheme val="minor"/>
    </font>
    <font>
      <sz val="16"/>
      <color theme="1"/>
      <name val="Aptos Narrow"/>
      <family val="2"/>
      <scheme val="minor"/>
    </font>
    <font>
      <sz val="16"/>
      <color rgb="FFFFFFFF"/>
      <name val="Aptos Narrow"/>
      <family val="2"/>
      <scheme val="minor"/>
    </font>
    <font>
      <b/>
      <sz val="12"/>
      <color rgb="FFFFFFFF"/>
      <name val="Aptos Narrow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275317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 wrapText="1"/>
    </xf>
    <xf numFmtId="0" fontId="1" fillId="4" borderId="0" xfId="0" applyFont="1" applyFill="1"/>
    <xf numFmtId="0" fontId="0" fillId="7" borderId="0" xfId="0" applyFill="1"/>
    <xf numFmtId="0" fontId="1" fillId="8" borderId="0" xfId="0" applyFont="1" applyFill="1"/>
    <xf numFmtId="0" fontId="1" fillId="2" borderId="0" xfId="0" applyFont="1" applyFill="1" applyAlignment="1">
      <alignment horizontal="center" wrapText="1"/>
    </xf>
    <xf numFmtId="0" fontId="1" fillId="4" borderId="0" xfId="0" applyFont="1" applyFill="1" applyAlignment="1">
      <alignment wrapText="1"/>
    </xf>
    <xf numFmtId="0" fontId="2" fillId="0" borderId="0" xfId="0" applyFont="1"/>
    <xf numFmtId="0" fontId="3" fillId="0" borderId="0" xfId="0" applyFont="1"/>
    <xf numFmtId="16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wrapText="1"/>
    </xf>
    <xf numFmtId="1" fontId="0" fillId="0" borderId="0" xfId="0" applyNumberFormat="1"/>
    <xf numFmtId="0" fontId="0" fillId="9" borderId="0" xfId="0" applyFill="1"/>
    <xf numFmtId="0" fontId="1" fillId="9" borderId="0" xfId="0" applyFont="1" applyFill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7" fillId="0" borderId="0" xfId="0" applyFo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" fillId="9" borderId="0" xfId="0" applyFont="1" applyFill="1" applyAlignment="1">
      <alignment horizontal="center" vertical="center"/>
    </xf>
    <xf numFmtId="49" fontId="0" fillId="0" borderId="0" xfId="0" applyNumberFormat="1" applyAlignment="1">
      <alignment wrapText="1"/>
    </xf>
    <xf numFmtId="0" fontId="10" fillId="11" borderId="0" xfId="0" applyFont="1" applyFill="1" applyAlignment="1">
      <alignment horizontal="center" vertical="center"/>
    </xf>
    <xf numFmtId="0" fontId="10" fillId="11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1" fillId="5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</cellXfs>
  <cellStyles count="1">
    <cellStyle name="Normal" xfId="0" builtinId="0"/>
  </cellStyles>
  <dxfs count="11"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lenn Johnson" id="{AF5D26F2-2DA9-F44F-BB86-591E3E746F34}" userId="S::glenn.johnson@vizius.com::ba876925-f0cb-4048-a640-a54c964d967e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FF3BA0-D86E-7544-888A-9DA5ECD6EE70}" name="Table1" displayName="Table1" ref="A2:I20" totalsRowShown="0" headerRowDxfId="10" dataDxfId="9">
  <autoFilter ref="A2:I20" xr:uid="{7AFF3BA0-D86E-7544-888A-9DA5ECD6EE70}"/>
  <tableColumns count="9">
    <tableColumn id="1" xr3:uid="{1EA74F69-2436-F748-B53D-09F6ACC5ED0C}" name="Category" dataDxfId="8"/>
    <tableColumn id="2" xr3:uid="{6FCC42C9-776E-9740-A6C6-616F8911A68C}" name="Tier 1" dataDxfId="7"/>
    <tableColumn id="6" xr3:uid="{EDF97FBB-1DA3-F041-8C51-A12234D916B0}" name="T1-Values" dataDxfId="6">
      <calculatedColumnFormula>VLOOKUP(B3,'Risk Values'!E1:F3,2,TRUE)</calculatedColumnFormula>
    </tableColumn>
    <tableColumn id="3" xr3:uid="{BBF45FAD-4FF0-7B4A-86EC-3C1011867E49}" name="Tier 2" dataDxfId="5"/>
    <tableColumn id="7" xr3:uid="{35DBE296-EE98-B34F-AA0F-FEB8240ACCEE}" name="T2-Values" dataDxfId="4"/>
    <tableColumn id="4" xr3:uid="{4243C70A-907F-1545-9003-B7D122A5B39A}" name="Tier 3" dataDxfId="3"/>
    <tableColumn id="8" xr3:uid="{701622A2-B72F-EE4C-991F-DA2FDC8863BD}" name="T3-Values" dataDxfId="2"/>
    <tableColumn id="5" xr3:uid="{B4B75103-DC6A-FF40-809B-E900060F18E6}" name="Unranked" dataDxfId="1"/>
    <tableColumn id="9" xr3:uid="{763BC61B-894D-8343-A111-E8629BC643C3}" name="Unranked-Valu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N1" dT="2024-05-27T20:33:39.38" personId="{AF5D26F2-2DA9-F44F-BB86-591E3E746F34}" id="{1D5FB466-5D58-F646-A134-0714EB8C16DD}">
    <text>Risk range is from 0 - 205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6D874-1D70-254D-A35D-2B2ECF91AA2D}">
  <sheetPr codeName="Sheet1"/>
  <dimension ref="A1:AN8"/>
  <sheetViews>
    <sheetView workbookViewId="0">
      <selection activeCell="C3" sqref="C3"/>
    </sheetView>
  </sheetViews>
  <sheetFormatPr baseColWidth="10" defaultRowHeight="16" x14ac:dyDescent="0.2"/>
  <cols>
    <col min="1" max="1" width="27.5" customWidth="1"/>
    <col min="3" max="3" width="14.33203125" style="2" customWidth="1"/>
    <col min="4" max="4" width="10.83203125" style="1"/>
    <col min="5" max="5" width="10.83203125" style="1" hidden="1" customWidth="1"/>
    <col min="6" max="6" width="10.83203125" style="1"/>
    <col min="7" max="7" width="10.83203125" style="1" hidden="1" customWidth="1"/>
    <col min="8" max="8" width="10.83203125" style="1"/>
    <col min="9" max="9" width="10.83203125" style="1" hidden="1" customWidth="1"/>
    <col min="10" max="10" width="14" style="1" customWidth="1"/>
    <col min="11" max="11" width="10.83203125" style="1" hidden="1" customWidth="1"/>
    <col min="12" max="12" width="12.1640625" style="1" customWidth="1"/>
    <col min="13" max="13" width="10.83203125" style="1" hidden="1" customWidth="1"/>
    <col min="14" max="14" width="12" style="1" customWidth="1"/>
    <col min="15" max="15" width="10.83203125" style="1" hidden="1" customWidth="1"/>
    <col min="16" max="16" width="10.83203125" style="1"/>
    <col min="17" max="17" width="10.83203125" style="1" hidden="1" customWidth="1"/>
    <col min="18" max="18" width="10.83203125" style="1"/>
    <col min="19" max="19" width="10.83203125" style="1" hidden="1" customWidth="1"/>
    <col min="20" max="20" width="10.83203125" style="1"/>
    <col min="21" max="21" width="10.83203125" style="1" hidden="1" customWidth="1"/>
    <col min="22" max="22" width="10.83203125" style="1"/>
    <col min="23" max="23" width="10.83203125" style="1" hidden="1" customWidth="1"/>
    <col min="24" max="24" width="10.83203125" style="1"/>
    <col min="25" max="25" width="10.83203125" style="1" hidden="1" customWidth="1"/>
    <col min="26" max="26" width="10.83203125" style="1"/>
    <col min="27" max="27" width="10.83203125" style="1" hidden="1" customWidth="1"/>
    <col min="28" max="28" width="10.83203125" style="1"/>
    <col min="29" max="29" width="10.83203125" style="1" hidden="1" customWidth="1"/>
    <col min="30" max="30" width="14.5" style="1" customWidth="1"/>
    <col min="31" max="31" width="10.83203125" style="1" hidden="1" customWidth="1"/>
    <col min="32" max="32" width="13.33203125" style="1" customWidth="1"/>
    <col min="33" max="33" width="10.83203125" style="1" hidden="1" customWidth="1"/>
    <col min="34" max="34" width="10.83203125" style="1"/>
    <col min="35" max="35" width="10.83203125" style="1" hidden="1" customWidth="1"/>
    <col min="36" max="36" width="12" style="1" customWidth="1"/>
    <col min="37" max="37" width="10.83203125" style="1" hidden="1" customWidth="1"/>
    <col min="38" max="38" width="12.1640625" style="1" customWidth="1"/>
    <col min="39" max="39" width="10.83203125" hidden="1" customWidth="1"/>
  </cols>
  <sheetData>
    <row r="1" spans="1:40" ht="17" x14ac:dyDescent="0.2">
      <c r="C1" s="24" t="s">
        <v>86</v>
      </c>
      <c r="D1" s="28" t="s">
        <v>10</v>
      </c>
      <c r="E1" s="28"/>
      <c r="F1" s="28"/>
      <c r="G1" s="28"/>
      <c r="H1" s="28"/>
      <c r="I1" s="9"/>
      <c r="J1" s="29" t="s">
        <v>3</v>
      </c>
      <c r="K1" s="29"/>
      <c r="L1" s="29"/>
      <c r="M1" s="29"/>
      <c r="N1" s="29"/>
      <c r="O1" s="29"/>
      <c r="P1" s="29"/>
      <c r="Q1" s="29"/>
      <c r="R1" s="29"/>
      <c r="S1" s="29"/>
      <c r="T1" s="29"/>
      <c r="U1" s="5"/>
      <c r="V1" s="10" t="s">
        <v>12</v>
      </c>
      <c r="W1" s="10"/>
      <c r="X1" s="30" t="s">
        <v>14</v>
      </c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1" t="s">
        <v>15</v>
      </c>
      <c r="AK1" s="31"/>
      <c r="AL1" s="31"/>
      <c r="AM1" s="31"/>
      <c r="AN1" s="8" t="s">
        <v>67</v>
      </c>
    </row>
    <row r="2" spans="1:40" ht="51" x14ac:dyDescent="0.2">
      <c r="A2" s="19" t="s">
        <v>0</v>
      </c>
      <c r="B2" s="19" t="s">
        <v>1</v>
      </c>
      <c r="C2" s="19" t="s">
        <v>90</v>
      </c>
      <c r="D2" s="20" t="s">
        <v>2</v>
      </c>
      <c r="E2" s="20"/>
      <c r="F2" s="20" t="s">
        <v>11</v>
      </c>
      <c r="G2" s="20"/>
      <c r="H2" s="20" t="s">
        <v>18</v>
      </c>
      <c r="I2" s="20"/>
      <c r="J2" s="20" t="s">
        <v>4</v>
      </c>
      <c r="K2" s="20"/>
      <c r="L2" s="20" t="s">
        <v>5</v>
      </c>
      <c r="M2" s="20"/>
      <c r="N2" s="20" t="s">
        <v>6</v>
      </c>
      <c r="O2" s="20"/>
      <c r="P2" s="20" t="s">
        <v>7</v>
      </c>
      <c r="Q2" s="20"/>
      <c r="R2" s="20" t="s">
        <v>8</v>
      </c>
      <c r="S2" s="20"/>
      <c r="T2" s="20" t="s">
        <v>9</v>
      </c>
      <c r="U2" s="20"/>
      <c r="V2" s="20" t="s">
        <v>13</v>
      </c>
      <c r="W2" s="20"/>
      <c r="X2" s="20" t="s">
        <v>93</v>
      </c>
      <c r="Y2" s="20"/>
      <c r="Z2" s="20" t="s">
        <v>94</v>
      </c>
      <c r="AA2" s="20"/>
      <c r="AB2" s="20" t="s">
        <v>95</v>
      </c>
      <c r="AC2" s="20"/>
      <c r="AD2" s="20" t="s">
        <v>96</v>
      </c>
      <c r="AE2" s="20"/>
      <c r="AF2" s="20" t="s">
        <v>97</v>
      </c>
      <c r="AG2" s="20"/>
      <c r="AH2" s="20" t="s">
        <v>98</v>
      </c>
      <c r="AI2" s="20"/>
      <c r="AJ2" s="20" t="s">
        <v>16</v>
      </c>
      <c r="AK2" s="20"/>
      <c r="AL2" s="20" t="s">
        <v>17</v>
      </c>
    </row>
    <row r="3" spans="1:40" ht="85" x14ac:dyDescent="0.2">
      <c r="A3" s="2" t="s">
        <v>73</v>
      </c>
      <c r="B3" s="2" t="s">
        <v>79</v>
      </c>
      <c r="C3" s="2" t="s">
        <v>87</v>
      </c>
      <c r="D3" s="3" t="s">
        <v>121</v>
      </c>
      <c r="E3" s="3">
        <f>VLOOKUP(D3,'Risk Values'!$A$3:$B$6,2,0)</f>
        <v>3</v>
      </c>
      <c r="F3" s="3" t="s">
        <v>22</v>
      </c>
      <c r="G3" s="3">
        <f>VLOOKUP(F3,'Risk Values'!$C$3:$D$4,2,0)</f>
        <v>1</v>
      </c>
      <c r="H3" s="3" t="s">
        <v>25</v>
      </c>
      <c r="I3" s="3">
        <f>VLOOKUP(H3,'Risk Values'!$E$3:$F$5,2,0)</f>
        <v>2</v>
      </c>
      <c r="J3" s="3" t="s">
        <v>26</v>
      </c>
      <c r="K3" s="3">
        <f>VLOOKUP(J3,'Risk Values'!$G$3:$H$5,2,0)</f>
        <v>2</v>
      </c>
      <c r="L3" s="3" t="s">
        <v>29</v>
      </c>
      <c r="M3" s="3">
        <f>VLOOKUP(L3,'Risk Values'!$I$3:$J$5,2,0)</f>
        <v>1</v>
      </c>
      <c r="N3" s="3" t="s">
        <v>32</v>
      </c>
      <c r="O3" s="3">
        <f>VLOOKUP(N3,'Risk Values'!$K$3:$L$4,2,0)</f>
        <v>1</v>
      </c>
      <c r="P3" s="3" t="s">
        <v>34</v>
      </c>
      <c r="Q3" s="3">
        <f>VLOOKUP(P3,'Risk Values'!$M$3:$N$4,2,0)</f>
        <v>1</v>
      </c>
      <c r="R3" s="3" t="s">
        <v>36</v>
      </c>
      <c r="S3" s="3">
        <f>VLOOKUP(R3,'Risk Values'!$O$3:$P$4,2,0)</f>
        <v>1</v>
      </c>
      <c r="T3" s="3" t="s">
        <v>39</v>
      </c>
      <c r="U3" s="3">
        <f>VLOOKUP(T3,'Risk Values'!$Q$3:$R$6,2,0)</f>
        <v>2</v>
      </c>
      <c r="V3" s="3" t="s">
        <v>41</v>
      </c>
      <c r="W3" s="3">
        <f>VLOOKUP(V3,'Risk Values'!$S$3:$T$4,2,0)</f>
        <v>1</v>
      </c>
      <c r="X3" s="3" t="s">
        <v>43</v>
      </c>
      <c r="Y3" s="3">
        <f>VLOOKUP(X3,'Risk Values'!$U$3:$V$5,2,0)</f>
        <v>2</v>
      </c>
      <c r="Z3" s="3" t="s">
        <v>46</v>
      </c>
      <c r="AA3" s="3">
        <f>VLOOKUP(Z3,'Risk Values'!$W$3:$X$4,2,0)</f>
        <v>3</v>
      </c>
      <c r="AB3" s="3" t="s">
        <v>50</v>
      </c>
      <c r="AC3" s="3">
        <f>VLOOKUP(AB3,'Risk Values'!$Y$3:$Z$6,2,0)</f>
        <v>3</v>
      </c>
      <c r="AD3" s="3" t="s">
        <v>51</v>
      </c>
      <c r="AE3" s="3">
        <f>VLOOKUP(AD3,'Risk Values'!$AA$3:$AB$4,2,0)</f>
        <v>3</v>
      </c>
      <c r="AF3" s="3" t="s">
        <v>65</v>
      </c>
      <c r="AG3" s="3">
        <f>VLOOKUP(AF3,'Risk Values'!$AC$3:$AD$5,2,0)</f>
        <v>2</v>
      </c>
      <c r="AH3" s="3" t="s">
        <v>56</v>
      </c>
      <c r="AI3" s="3">
        <f>VLOOKUP(AH3,'Risk Values'!$AE$3:$AF$5,2,0)</f>
        <v>3</v>
      </c>
      <c r="AJ3" s="3" t="s">
        <v>59</v>
      </c>
      <c r="AK3" s="3">
        <f>VLOOKUP(AJ3,'Risk Values'!$AG$3:$AH$6,2,0)</f>
        <v>3</v>
      </c>
      <c r="AL3" s="3" t="s">
        <v>62</v>
      </c>
      <c r="AM3">
        <f>VLOOKUP(AL3,'Risk Values'!$AI$3:$AJ$6,2,0)</f>
        <v>3</v>
      </c>
      <c r="AN3" s="16">
        <f>(E3*'Risk Values'!$A$9)+('System Data'!G3*'Risk Values'!$C$9)+('System Data'!I3*'Risk Values'!$E$9)+('System Data'!K3*'Risk Values'!$G$9)+('System Data'!M3*'Risk Values'!$I$9)+('System Data'!O3*'Risk Values'!$K$9)+('System Data'!Q3*'Risk Values'!$M$9)+('System Data'!S3*'Risk Values'!$O$9)+('System Data'!U3*'Risk Values'!$Q$9)+('System Data'!W3*'Risk Values'!$S$9)+('System Data'!Y3*'Risk Values'!$U$9)+('System Data'!AA3*'Risk Values'!$W$9)+('System Data'!AC3*'Risk Values'!$Y$9)+('System Data'!AE3*'Risk Values'!$AA$9)+('System Data'!AG3*'Risk Values'!$AC$9)+('System Data'!AI3*'Risk Values'!$AE$9)+('System Data'!AK3*'Risk Values'!$AG$9)+('System Data'!AM3*'Risk Values'!$AI$9)</f>
        <v>100.00000000000001</v>
      </c>
    </row>
    <row r="4" spans="1:40" ht="85" x14ac:dyDescent="0.2">
      <c r="A4" s="2" t="s">
        <v>74</v>
      </c>
      <c r="B4" s="2" t="s">
        <v>80</v>
      </c>
      <c r="C4" s="2" t="s">
        <v>88</v>
      </c>
      <c r="D4" s="3" t="s">
        <v>19</v>
      </c>
      <c r="E4" s="3">
        <f>VLOOKUP(D4,'Risk Values'!$A$3:$B$6,2,0)</f>
        <v>0</v>
      </c>
      <c r="F4" s="3" t="s">
        <v>21</v>
      </c>
      <c r="G4" s="3">
        <f>VLOOKUP(F4,'Risk Values'!$C$3:$D$4,2,0)</f>
        <v>0</v>
      </c>
      <c r="H4" s="3" t="s">
        <v>25</v>
      </c>
      <c r="I4" s="3">
        <f>VLOOKUP(H4,'Risk Values'!$E$3:$F$5,2,0)</f>
        <v>2</v>
      </c>
      <c r="J4" s="3" t="s">
        <v>26</v>
      </c>
      <c r="K4" s="3">
        <f>VLOOKUP(J4,'Risk Values'!$G$3:$H$5,2,0)</f>
        <v>2</v>
      </c>
      <c r="L4" s="3" t="s">
        <v>30</v>
      </c>
      <c r="M4" s="3">
        <f>VLOOKUP(L4,'Risk Values'!$I$3:$J$5,2,0)</f>
        <v>0</v>
      </c>
      <c r="N4" s="3" t="s">
        <v>32</v>
      </c>
      <c r="O4" s="3">
        <f>VLOOKUP(N4,'Risk Values'!$K$3:$L$4,2,0)</f>
        <v>1</v>
      </c>
      <c r="P4" s="3" t="s">
        <v>34</v>
      </c>
      <c r="Q4" s="3">
        <f>VLOOKUP(P4,'Risk Values'!$M$3:$N$4,2,0)</f>
        <v>1</v>
      </c>
      <c r="R4" s="3" t="s">
        <v>36</v>
      </c>
      <c r="S4" s="3">
        <f>VLOOKUP(R4,'Risk Values'!$O$3:$P$4,2,0)</f>
        <v>1</v>
      </c>
      <c r="T4" s="3" t="s">
        <v>39</v>
      </c>
      <c r="U4" s="3">
        <f>VLOOKUP(T4,'Risk Values'!$Q$3:$R$6,2,0)</f>
        <v>2</v>
      </c>
      <c r="V4" s="3" t="s">
        <v>41</v>
      </c>
      <c r="W4" s="3">
        <f>VLOOKUP(V4,'Risk Values'!$S$3:$T$4,2,0)</f>
        <v>1</v>
      </c>
      <c r="X4" s="3" t="s">
        <v>43</v>
      </c>
      <c r="Y4" s="3">
        <f>VLOOKUP(X4,'Risk Values'!$U$3:$V$5,2,0)</f>
        <v>2</v>
      </c>
      <c r="Z4" s="3" t="s">
        <v>46</v>
      </c>
      <c r="AA4" s="3">
        <f>VLOOKUP(Z4,'Risk Values'!$W$3:$X$4,2,0)</f>
        <v>3</v>
      </c>
      <c r="AB4" s="3" t="s">
        <v>50</v>
      </c>
      <c r="AC4" s="3">
        <f>VLOOKUP(AB4,'Risk Values'!$Y$3:$Z$6,2,0)</f>
        <v>3</v>
      </c>
      <c r="AD4" s="3" t="s">
        <v>51</v>
      </c>
      <c r="AE4" s="3">
        <f>VLOOKUP(AD4,'Risk Values'!$AA$3:$AB$4,2,0)</f>
        <v>3</v>
      </c>
      <c r="AF4" s="3" t="s">
        <v>65</v>
      </c>
      <c r="AG4" s="3">
        <f>VLOOKUP(AF4,'Risk Values'!$AC$3:$AD$5,2,0)</f>
        <v>2</v>
      </c>
      <c r="AH4" s="3" t="s">
        <v>56</v>
      </c>
      <c r="AI4" s="3">
        <f>VLOOKUP(AH4,'Risk Values'!$AE$3:$AF$5,2,0)</f>
        <v>3</v>
      </c>
      <c r="AJ4" s="3" t="s">
        <v>59</v>
      </c>
      <c r="AK4" s="3">
        <f>VLOOKUP(AJ4,'Risk Values'!$AG$3:$AH$6,2,0)</f>
        <v>3</v>
      </c>
      <c r="AL4" s="3" t="s">
        <v>62</v>
      </c>
      <c r="AM4">
        <f>VLOOKUP(AL4,'Risk Values'!$AI$3:$AJ$6,2,0)</f>
        <v>3</v>
      </c>
      <c r="AN4" s="16">
        <f>(E4*'Risk Values'!$A$9)+('System Data'!$G$3*'Risk Values'!$C$9)+('System Data'!I4*'Risk Values'!$E$9)+('System Data'!K4*'Risk Values'!$G$9)+('System Data'!M4*'Risk Values'!$I$9)+('System Data'!O4*'Risk Values'!$K$9)+('System Data'!Q4*'Risk Values'!$M$9)+('System Data'!S4*'Risk Values'!$O$9)+('System Data'!U4*'Risk Values'!$Q$9)+('System Data'!W4*'Risk Values'!$S$9)+('System Data'!Y4*'Risk Values'!$U$9)+('System Data'!AA4*'Risk Values'!$W$9)+('System Data'!AC4*'Risk Values'!$Y$9)+('System Data'!AE4*'Risk Values'!$AA$9)+('System Data'!AG4*'Risk Values'!$AC$9)+('System Data'!AI4*'Risk Values'!$AE$9)+('System Data'!AK4*'Risk Values'!$AG$9)+('System Data'!AM4*'Risk Values'!$AI$9)</f>
        <v>88.780487804878035</v>
      </c>
    </row>
    <row r="5" spans="1:40" ht="85" x14ac:dyDescent="0.2">
      <c r="A5" s="2" t="s">
        <v>75</v>
      </c>
      <c r="B5" s="2" t="s">
        <v>81</v>
      </c>
      <c r="C5" s="2" t="s">
        <v>89</v>
      </c>
      <c r="D5" s="3" t="s">
        <v>85</v>
      </c>
      <c r="E5" s="3">
        <f>VLOOKUP(D5,'Risk Values'!$A$3:$B$6,2,0)</f>
        <v>0</v>
      </c>
      <c r="F5" s="3" t="s">
        <v>22</v>
      </c>
      <c r="G5" s="3">
        <f>VLOOKUP(F5,'Risk Values'!$C$3:$D$4,2,0)</f>
        <v>1</v>
      </c>
      <c r="H5" s="3" t="s">
        <v>25</v>
      </c>
      <c r="I5" s="3">
        <f>VLOOKUP(H5,'Risk Values'!$E$3:$F$5,2,0)</f>
        <v>2</v>
      </c>
      <c r="J5" s="3" t="s">
        <v>26</v>
      </c>
      <c r="K5" s="3">
        <f>VLOOKUP(J5,'Risk Values'!$G$3:$H$5,2,0)</f>
        <v>2</v>
      </c>
      <c r="L5" s="3" t="s">
        <v>30</v>
      </c>
      <c r="M5" s="3">
        <f>VLOOKUP(L5,'Risk Values'!$I$3:$J$5,2,0)</f>
        <v>0</v>
      </c>
      <c r="N5" s="3" t="s">
        <v>32</v>
      </c>
      <c r="O5" s="3">
        <f>VLOOKUP(N5,'Risk Values'!$K$3:$L$4,2,0)</f>
        <v>1</v>
      </c>
      <c r="P5" s="3" t="s">
        <v>34</v>
      </c>
      <c r="Q5" s="3">
        <f>VLOOKUP(P5,'Risk Values'!$M$3:$N$4,2,0)</f>
        <v>1</v>
      </c>
      <c r="R5" s="3" t="s">
        <v>36</v>
      </c>
      <c r="S5" s="3">
        <f>VLOOKUP(R5,'Risk Values'!$O$3:$P$4,2,0)</f>
        <v>1</v>
      </c>
      <c r="T5" s="3" t="s">
        <v>39</v>
      </c>
      <c r="U5" s="3">
        <f>VLOOKUP(T5,'Risk Values'!$Q$3:$R$6,2,0)</f>
        <v>2</v>
      </c>
      <c r="V5" s="3" t="s">
        <v>41</v>
      </c>
      <c r="W5" s="3">
        <f>VLOOKUP(V5,'Risk Values'!$S$3:$T$4,2,0)</f>
        <v>1</v>
      </c>
      <c r="X5" s="3" t="s">
        <v>43</v>
      </c>
      <c r="Y5" s="3">
        <f>VLOOKUP(X5,'Risk Values'!$U$3:$V$5,2,0)</f>
        <v>2</v>
      </c>
      <c r="Z5" s="3" t="s">
        <v>46</v>
      </c>
      <c r="AA5" s="3">
        <f>VLOOKUP(Z5,'Risk Values'!$W$3:$X$4,2,0)</f>
        <v>3</v>
      </c>
      <c r="AB5" s="3" t="s">
        <v>50</v>
      </c>
      <c r="AC5" s="3">
        <f>VLOOKUP(AB5,'Risk Values'!$Y$3:$Z$6,2,0)</f>
        <v>3</v>
      </c>
      <c r="AD5" s="3" t="s">
        <v>51</v>
      </c>
      <c r="AE5" s="3">
        <f>VLOOKUP(AD5,'Risk Values'!$AA$3:$AB$4,2,0)</f>
        <v>3</v>
      </c>
      <c r="AF5" s="3" t="s">
        <v>65</v>
      </c>
      <c r="AG5" s="3">
        <f>VLOOKUP(AF5,'Risk Values'!$AC$3:$AD$5,2,0)</f>
        <v>2</v>
      </c>
      <c r="AH5" s="3" t="s">
        <v>56</v>
      </c>
      <c r="AI5" s="3">
        <f>VLOOKUP(AH5,'Risk Values'!$AE$3:$AF$5,2,0)</f>
        <v>3</v>
      </c>
      <c r="AJ5" s="3" t="s">
        <v>59</v>
      </c>
      <c r="AK5" s="3">
        <f>VLOOKUP(AJ5,'Risk Values'!$AG$3:$AH$6,2,0)</f>
        <v>3</v>
      </c>
      <c r="AL5" s="3" t="s">
        <v>62</v>
      </c>
      <c r="AM5">
        <f>VLOOKUP(AL5,'Risk Values'!$AI$3:$AJ$6,2,0)</f>
        <v>3</v>
      </c>
      <c r="AN5" s="16">
        <f>(E5*'Risk Values'!$A$9)+('System Data'!$G$3*'Risk Values'!$C$9)+('System Data'!I5*'Risk Values'!$E$9)+('System Data'!K5*'Risk Values'!$G$9)+('System Data'!M5*'Risk Values'!$I$9)+('System Data'!O5*'Risk Values'!$K$9)+('System Data'!Q5*'Risk Values'!$M$9)+('System Data'!S5*'Risk Values'!$O$9)+('System Data'!U5*'Risk Values'!$Q$9)+('System Data'!W5*'Risk Values'!$S$9)+('System Data'!Y5*'Risk Values'!$U$9)+('System Data'!AA5*'Risk Values'!$W$9)+('System Data'!AC5*'Risk Values'!$Y$9)+('System Data'!AE5*'Risk Values'!$AA$9)+('System Data'!AG5*'Risk Values'!$AC$9)+('System Data'!AI5*'Risk Values'!$AE$9)+('System Data'!AK5*'Risk Values'!$AG$9)+('System Data'!AM5*'Risk Values'!$AI$9)</f>
        <v>88.780487804878035</v>
      </c>
    </row>
    <row r="6" spans="1:40" ht="85" x14ac:dyDescent="0.2">
      <c r="A6" s="2" t="s">
        <v>76</v>
      </c>
      <c r="B6" s="2" t="s">
        <v>82</v>
      </c>
      <c r="C6" s="2" t="s">
        <v>91</v>
      </c>
      <c r="D6" s="3" t="s">
        <v>20</v>
      </c>
      <c r="E6" s="3">
        <f>VLOOKUP(D6,'Risk Values'!$A$3:$B$6,2,0)</f>
        <v>1</v>
      </c>
      <c r="F6" s="3" t="s">
        <v>22</v>
      </c>
      <c r="G6" s="3">
        <f>VLOOKUP(F6,'Risk Values'!$C$3:$D$4,2,0)</f>
        <v>1</v>
      </c>
      <c r="H6" s="3" t="s">
        <v>25</v>
      </c>
      <c r="I6" s="3">
        <f>VLOOKUP(H6,'Risk Values'!$E$3:$F$5,2,0)</f>
        <v>2</v>
      </c>
      <c r="J6" s="3" t="s">
        <v>26</v>
      </c>
      <c r="K6" s="3">
        <f>VLOOKUP(J6,'Risk Values'!$G$3:$H$5,2,0)</f>
        <v>2</v>
      </c>
      <c r="L6" s="3" t="s">
        <v>30</v>
      </c>
      <c r="M6" s="3">
        <f>VLOOKUP(L6,'Risk Values'!$I$3:$J$5,2,0)</f>
        <v>0</v>
      </c>
      <c r="N6" s="3" t="s">
        <v>32</v>
      </c>
      <c r="O6" s="3">
        <f>VLOOKUP(N6,'Risk Values'!$K$3:$L$4,2,0)</f>
        <v>1</v>
      </c>
      <c r="P6" s="3" t="s">
        <v>34</v>
      </c>
      <c r="Q6" s="3">
        <f>VLOOKUP(P6,'Risk Values'!$M$3:$N$4,2,0)</f>
        <v>1</v>
      </c>
      <c r="R6" s="3" t="s">
        <v>36</v>
      </c>
      <c r="S6" s="3">
        <f>VLOOKUP(R6,'Risk Values'!$O$3:$P$4,2,0)</f>
        <v>1</v>
      </c>
      <c r="T6" s="3" t="s">
        <v>39</v>
      </c>
      <c r="U6" s="3">
        <f>VLOOKUP(T6,'Risk Values'!$Q$3:$R$6,2,0)</f>
        <v>2</v>
      </c>
      <c r="V6" s="3" t="s">
        <v>41</v>
      </c>
      <c r="W6" s="3">
        <f>VLOOKUP(V6,'Risk Values'!$S$3:$T$4,2,0)</f>
        <v>1</v>
      </c>
      <c r="X6" s="3" t="s">
        <v>43</v>
      </c>
      <c r="Y6" s="3">
        <f>VLOOKUP(X6,'Risk Values'!$U$3:$V$5,2,0)</f>
        <v>2</v>
      </c>
      <c r="Z6" s="3" t="s">
        <v>46</v>
      </c>
      <c r="AA6" s="3">
        <f>VLOOKUP(Z6,'Risk Values'!$W$3:$X$4,2,0)</f>
        <v>3</v>
      </c>
      <c r="AB6" s="3" t="s">
        <v>50</v>
      </c>
      <c r="AC6" s="3">
        <f>VLOOKUP(AB6,'Risk Values'!$Y$3:$Z$6,2,0)</f>
        <v>3</v>
      </c>
      <c r="AD6" s="3" t="s">
        <v>51</v>
      </c>
      <c r="AE6" s="3">
        <f>VLOOKUP(AD6,'Risk Values'!$AA$3:$AB$4,2,0)</f>
        <v>3</v>
      </c>
      <c r="AF6" s="3" t="s">
        <v>65</v>
      </c>
      <c r="AG6" s="3">
        <f>VLOOKUP(AF6,'Risk Values'!$AC$3:$AD$5,2,0)</f>
        <v>2</v>
      </c>
      <c r="AH6" s="3" t="s">
        <v>56</v>
      </c>
      <c r="AI6" s="3">
        <f>VLOOKUP(AH6,'Risk Values'!$AE$3:$AF$5,2,0)</f>
        <v>3</v>
      </c>
      <c r="AJ6" s="3" t="s">
        <v>59</v>
      </c>
      <c r="AK6" s="3">
        <f>VLOOKUP(AJ6,'Risk Values'!$AG$3:$AH$6,2,0)</f>
        <v>3</v>
      </c>
      <c r="AL6" s="3" t="s">
        <v>62</v>
      </c>
      <c r="AM6">
        <f>VLOOKUP(AL6,'Risk Values'!$AI$3:$AJ$6,2,0)</f>
        <v>3</v>
      </c>
      <c r="AN6" s="16">
        <f>(E6*'Risk Values'!$A$9)+('System Data'!$G$3*'Risk Values'!$C$9)+('System Data'!I6*'Risk Values'!$E$9)+('System Data'!K6*'Risk Values'!$G$9)+('System Data'!M6*'Risk Values'!$I$9)+('System Data'!O6*'Risk Values'!$K$9)+('System Data'!Q6*'Risk Values'!$M$9)+('System Data'!S6*'Risk Values'!$O$9)+('System Data'!U6*'Risk Values'!$Q$9)+('System Data'!W6*'Risk Values'!$S$9)+('System Data'!Y6*'Risk Values'!$U$9)+('System Data'!AA6*'Risk Values'!$W$9)+('System Data'!AC6*'Risk Values'!$Y$9)+('System Data'!AE6*'Risk Values'!$AA$9)+('System Data'!AG6*'Risk Values'!$AC$9)+('System Data'!AI6*'Risk Values'!$AE$9)+('System Data'!AK6*'Risk Values'!$AG$9)+('System Data'!AM6*'Risk Values'!$AI$9)</f>
        <v>91.707317073170742</v>
      </c>
    </row>
    <row r="7" spans="1:40" ht="102" x14ac:dyDescent="0.2">
      <c r="A7" s="2" t="s">
        <v>77</v>
      </c>
      <c r="B7" s="2" t="s">
        <v>83</v>
      </c>
      <c r="C7" s="2" t="s">
        <v>88</v>
      </c>
      <c r="D7" s="3" t="s">
        <v>121</v>
      </c>
      <c r="E7" s="3">
        <f>VLOOKUP(D7,'Risk Values'!$A$3:$B$6,2,0)</f>
        <v>3</v>
      </c>
      <c r="F7" s="3" t="s">
        <v>21</v>
      </c>
      <c r="G7" s="3">
        <f>VLOOKUP(F7,'Risk Values'!$C$3:$D$4,2,0)</f>
        <v>0</v>
      </c>
      <c r="H7" s="3" t="s">
        <v>24</v>
      </c>
      <c r="I7" s="3">
        <f>VLOOKUP(H7,'Risk Values'!$E$3:$F$5,2,0)</f>
        <v>1</v>
      </c>
      <c r="J7" s="3" t="s">
        <v>26</v>
      </c>
      <c r="K7" s="3">
        <f>VLOOKUP(J7,'Risk Values'!$G$3:$H$5,2,0)</f>
        <v>2</v>
      </c>
      <c r="L7" s="3" t="s">
        <v>30</v>
      </c>
      <c r="M7" s="3">
        <f>VLOOKUP(L7,'Risk Values'!$I$3:$J$5,2,0)</f>
        <v>0</v>
      </c>
      <c r="N7" s="3" t="s">
        <v>31</v>
      </c>
      <c r="O7" s="3">
        <f>VLOOKUP(N7,'Risk Values'!$K$3:$L$4,2,0)</f>
        <v>0</v>
      </c>
      <c r="P7" s="3" t="s">
        <v>33</v>
      </c>
      <c r="Q7" s="3">
        <f>VLOOKUP(P7,'Risk Values'!$M$3:$N$4,2,0)</f>
        <v>0</v>
      </c>
      <c r="R7" s="3" t="s">
        <v>36</v>
      </c>
      <c r="S7" s="3">
        <f>VLOOKUP(R7,'Risk Values'!$O$3:$P$4,2,0)</f>
        <v>1</v>
      </c>
      <c r="T7" s="3" t="s">
        <v>85</v>
      </c>
      <c r="U7" s="3">
        <f>VLOOKUP(T7,'Risk Values'!$Q$3:$R$6,2,0)</f>
        <v>0</v>
      </c>
      <c r="V7" s="3" t="s">
        <v>40</v>
      </c>
      <c r="W7" s="3">
        <f>VLOOKUP(V7,'Risk Values'!$S$3:$T$4,2,0)</f>
        <v>0</v>
      </c>
      <c r="X7" s="3" t="s">
        <v>44</v>
      </c>
      <c r="Y7" s="3">
        <f>VLOOKUP(X7,'Risk Values'!$U$3:$V$5,2,0)</f>
        <v>0</v>
      </c>
      <c r="Z7" s="3" t="s">
        <v>45</v>
      </c>
      <c r="AA7" s="3">
        <f>VLOOKUP(Z7,'Risk Values'!$W$3:$X$4,2,0)</f>
        <v>0</v>
      </c>
      <c r="AB7" s="3" t="s">
        <v>50</v>
      </c>
      <c r="AC7" s="3">
        <f>VLOOKUP(AB7,'Risk Values'!$Y$3:$Z$6,2,0)</f>
        <v>3</v>
      </c>
      <c r="AD7" s="3" t="s">
        <v>51</v>
      </c>
      <c r="AE7" s="3">
        <f>VLOOKUP(AD7,'Risk Values'!$AA$3:$AB$4,2,0)</f>
        <v>3</v>
      </c>
      <c r="AF7" s="3" t="s">
        <v>64</v>
      </c>
      <c r="AG7" s="3">
        <f>VLOOKUP(AF7,'Risk Values'!$AC$3:$AD$5,2,0)</f>
        <v>1</v>
      </c>
      <c r="AH7" s="3" t="s">
        <v>55</v>
      </c>
      <c r="AI7" s="3">
        <f>VLOOKUP(AH7,'Risk Values'!$AE$3:$AF$5,2,0)</f>
        <v>1</v>
      </c>
      <c r="AJ7" s="3" t="s">
        <v>58</v>
      </c>
      <c r="AK7" s="3">
        <f>VLOOKUP(AJ7,'Risk Values'!$AG$3:$AH$6,2,0)</f>
        <v>1</v>
      </c>
      <c r="AL7" s="3" t="s">
        <v>61</v>
      </c>
      <c r="AM7">
        <f>VLOOKUP(AL7,'Risk Values'!$AI$3:$AJ$6,2,0)</f>
        <v>1</v>
      </c>
      <c r="AN7" s="16">
        <f>(E7*'Risk Values'!$A$9)+('System Data'!$G$3*'Risk Values'!$C$9)+('System Data'!I7*'Risk Values'!$E$9)+('System Data'!K7*'Risk Values'!$G$9)+('System Data'!M7*'Risk Values'!$I$9)+('System Data'!O7*'Risk Values'!$K$9)+('System Data'!Q7*'Risk Values'!$M$9)+('System Data'!S7*'Risk Values'!$O$9)+('System Data'!U7*'Risk Values'!$Q$9)+('System Data'!W7*'Risk Values'!$S$9)+('System Data'!Y7*'Risk Values'!$U$9)+('System Data'!AA7*'Risk Values'!$W$9)+('System Data'!AC7*'Risk Values'!$Y$9)+('System Data'!AE7*'Risk Values'!$AA$9)+('System Data'!AG7*'Risk Values'!$AC$9)+('System Data'!AI7*'Risk Values'!$AE$9)+('System Data'!AK7*'Risk Values'!$AG$9)+('System Data'!AM7*'Risk Values'!$AI$9)</f>
        <v>48.780487804878049</v>
      </c>
    </row>
    <row r="8" spans="1:40" ht="102" x14ac:dyDescent="0.2">
      <c r="A8" s="2" t="s">
        <v>78</v>
      </c>
      <c r="B8" s="2" t="s">
        <v>84</v>
      </c>
      <c r="C8" s="2" t="s">
        <v>87</v>
      </c>
      <c r="D8" s="3" t="s">
        <v>121</v>
      </c>
      <c r="E8" s="3">
        <f>VLOOKUP(D8,'Risk Values'!$A$3:$B$6,2,0)</f>
        <v>3</v>
      </c>
      <c r="F8" s="3" t="s">
        <v>21</v>
      </c>
      <c r="G8" s="3">
        <f>VLOOKUP(F8,'Risk Values'!$C$3:$D$4,2,0)</f>
        <v>0</v>
      </c>
      <c r="H8" s="3" t="s">
        <v>25</v>
      </c>
      <c r="I8" s="3">
        <f>VLOOKUP(H8,'Risk Values'!$E$3:$F$5,2,0)</f>
        <v>2</v>
      </c>
      <c r="J8" s="3" t="s">
        <v>26</v>
      </c>
      <c r="K8" s="3">
        <f>VLOOKUP(J8,'Risk Values'!$G$3:$H$5,2,0)</f>
        <v>2</v>
      </c>
      <c r="L8" s="3" t="s">
        <v>30</v>
      </c>
      <c r="M8" s="3">
        <f>VLOOKUP(L8,'Risk Values'!$I$3:$J$5,2,0)</f>
        <v>0</v>
      </c>
      <c r="N8" s="3" t="s">
        <v>31</v>
      </c>
      <c r="O8" s="3">
        <f>VLOOKUP(N8,'Risk Values'!$K$3:$L$4,2,0)</f>
        <v>0</v>
      </c>
      <c r="P8" s="3" t="s">
        <v>33</v>
      </c>
      <c r="Q8" s="3">
        <f>VLOOKUP(P8,'Risk Values'!$M$3:$N$4,2,0)</f>
        <v>0</v>
      </c>
      <c r="R8" s="3" t="s">
        <v>36</v>
      </c>
      <c r="S8" s="3">
        <f>VLOOKUP(R8,'Risk Values'!$O$3:$P$4,2,0)</f>
        <v>1</v>
      </c>
      <c r="T8" s="3" t="s">
        <v>85</v>
      </c>
      <c r="U8" s="3">
        <f>VLOOKUP(T8,'Risk Values'!$Q$3:$R$6,2,0)</f>
        <v>0</v>
      </c>
      <c r="V8" s="3" t="s">
        <v>40</v>
      </c>
      <c r="W8" s="3">
        <f>VLOOKUP(V8,'Risk Values'!$S$3:$T$4,2,0)</f>
        <v>0</v>
      </c>
      <c r="X8" s="3" t="s">
        <v>44</v>
      </c>
      <c r="Y8" s="3">
        <f>VLOOKUP(X8,'Risk Values'!$U$3:$V$5,2,0)</f>
        <v>0</v>
      </c>
      <c r="Z8" s="3" t="s">
        <v>45</v>
      </c>
      <c r="AA8" s="3">
        <f>VLOOKUP(Z8,'Risk Values'!$W$3:$X$4,2,0)</f>
        <v>0</v>
      </c>
      <c r="AB8" s="3" t="s">
        <v>50</v>
      </c>
      <c r="AC8" s="3">
        <f>VLOOKUP(AB8,'Risk Values'!$Y$3:$Z$6,2,0)</f>
        <v>3</v>
      </c>
      <c r="AD8" s="3" t="s">
        <v>51</v>
      </c>
      <c r="AE8" s="3">
        <f>VLOOKUP(AD8,'Risk Values'!$AA$3:$AB$4,2,0)</f>
        <v>3</v>
      </c>
      <c r="AF8" s="3" t="s">
        <v>64</v>
      </c>
      <c r="AG8" s="3">
        <f>VLOOKUP(AF8,'Risk Values'!$AC$3:$AD$5,2,0)</f>
        <v>1</v>
      </c>
      <c r="AH8" s="3" t="s">
        <v>55</v>
      </c>
      <c r="AI8" s="3">
        <f>VLOOKUP(AH8,'Risk Values'!$AE$3:$AF$5,2,0)</f>
        <v>1</v>
      </c>
      <c r="AJ8" s="3" t="s">
        <v>58</v>
      </c>
      <c r="AK8" s="3">
        <f>VLOOKUP(AJ8,'Risk Values'!$AG$3:$AH$6,2,0)</f>
        <v>1</v>
      </c>
      <c r="AL8" s="3" t="s">
        <v>61</v>
      </c>
      <c r="AM8">
        <f>VLOOKUP(AL8,'Risk Values'!$AI$3:$AJ$6,2,0)</f>
        <v>1</v>
      </c>
      <c r="AN8" s="16">
        <f>(E8*'Risk Values'!$A$9)+('System Data'!$G$3*'Risk Values'!$C$9)+('System Data'!I8*'Risk Values'!$E$9)+('System Data'!K8*'Risk Values'!$G$9)+('System Data'!M8*'Risk Values'!$I$9)+('System Data'!O8*'Risk Values'!$K$9)+('System Data'!Q8*'Risk Values'!$M$9)+('System Data'!S8*'Risk Values'!$O$9)+('System Data'!U8*'Risk Values'!$Q$9)+('System Data'!W8*'Risk Values'!$S$9)+('System Data'!Y8*'Risk Values'!$U$9)+('System Data'!AA8*'Risk Values'!$W$9)+('System Data'!AC8*'Risk Values'!$Y$9)+('System Data'!AE8*'Risk Values'!$AA$9)+('System Data'!AG8*'Risk Values'!$AC$9)+('System Data'!AI8*'Risk Values'!$AE$9)+('System Data'!AK8*'Risk Values'!$AG$9)+('System Data'!AM8*'Risk Values'!$AI$9)</f>
        <v>52.195121951219519</v>
      </c>
    </row>
  </sheetData>
  <mergeCells count="4">
    <mergeCell ref="D1:H1"/>
    <mergeCell ref="J1:T1"/>
    <mergeCell ref="X1:AI1"/>
    <mergeCell ref="AJ1:AM1"/>
  </mergeCells>
  <phoneticPr fontId="5" type="noConversion"/>
  <pageMargins left="0.7" right="0.7" top="0.75" bottom="0.75" header="0.3" footer="0.3"/>
  <pageSetup orientation="portrait" horizontalDpi="0" verticalDpi="0"/>
  <legacyDrawing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 xr:uid="{7A21E341-F648-904C-9106-246F425C6F60}">
          <x14:formula1>
            <xm:f>'Risk Values'!$C$3:$C$4</xm:f>
          </x14:formula1>
          <xm:sqref>F3:F8</xm:sqref>
        </x14:dataValidation>
        <x14:dataValidation type="list" allowBlank="1" showInputMessage="1" showErrorMessage="1" xr:uid="{791B4495-E57E-5847-A97A-D83E6EB256C8}">
          <x14:formula1>
            <xm:f>'Risk Values'!$E$3:$E$5</xm:f>
          </x14:formula1>
          <xm:sqref>H3:H8</xm:sqref>
        </x14:dataValidation>
        <x14:dataValidation type="list" allowBlank="1" showInputMessage="1" showErrorMessage="1" xr:uid="{536CCE39-2FFB-6347-B125-85F71666D0D6}">
          <x14:formula1>
            <xm:f>'Risk Values'!$G$3:$G$5</xm:f>
          </x14:formula1>
          <xm:sqref>J3:J8</xm:sqref>
        </x14:dataValidation>
        <x14:dataValidation type="list" allowBlank="1" showInputMessage="1" showErrorMessage="1" xr:uid="{05E3CF69-8BFC-434D-B166-C0EACF357F54}">
          <x14:formula1>
            <xm:f>'Risk Values'!$K$3:$K$4</xm:f>
          </x14:formula1>
          <xm:sqref>N3:N8</xm:sqref>
        </x14:dataValidation>
        <x14:dataValidation type="list" allowBlank="1" showInputMessage="1" showErrorMessage="1" xr:uid="{A0A2323B-1255-B64C-B000-32E4838E16B0}">
          <x14:formula1>
            <xm:f>'Risk Values'!$M$3:$M$4</xm:f>
          </x14:formula1>
          <xm:sqref>P3:P8</xm:sqref>
        </x14:dataValidation>
        <x14:dataValidation type="list" allowBlank="1" showInputMessage="1" showErrorMessage="1" xr:uid="{7B4F9B31-ACE3-0342-9745-93CAAC46FA0F}">
          <x14:formula1>
            <xm:f>'Risk Values'!$O$3:$O$4</xm:f>
          </x14:formula1>
          <xm:sqref>R3:R8</xm:sqref>
        </x14:dataValidation>
        <x14:dataValidation type="list" allowBlank="1" showInputMessage="1" showErrorMessage="1" xr:uid="{D329111C-F602-B249-B466-4B3F40882F1E}">
          <x14:formula1>
            <xm:f>'Risk Values'!$S$3:$S$4</xm:f>
          </x14:formula1>
          <xm:sqref>V3:V8</xm:sqref>
        </x14:dataValidation>
        <x14:dataValidation type="list" allowBlank="1" showInputMessage="1" showErrorMessage="1" xr:uid="{EA767B45-8744-C74A-A40D-D80BE28AF42A}">
          <x14:formula1>
            <xm:f>'Risk Values'!$U$3:$U$5</xm:f>
          </x14:formula1>
          <xm:sqref>X3:X8</xm:sqref>
        </x14:dataValidation>
        <x14:dataValidation type="list" allowBlank="1" showInputMessage="1" showErrorMessage="1" xr:uid="{98BF19F5-A3C8-1245-B730-49A746CFB34B}">
          <x14:formula1>
            <xm:f>'Risk Values'!$W$3:$W$4</xm:f>
          </x14:formula1>
          <xm:sqref>Z3:Z8</xm:sqref>
        </x14:dataValidation>
        <x14:dataValidation type="list" allowBlank="1" showInputMessage="1" showErrorMessage="1" xr:uid="{EE847FC2-4A9E-E440-B65E-EDD2C16C2B21}">
          <x14:formula1>
            <xm:f>'Risk Values'!$Y$3:$Y$6</xm:f>
          </x14:formula1>
          <xm:sqref>AB3:AB8</xm:sqref>
        </x14:dataValidation>
        <x14:dataValidation type="list" allowBlank="1" showInputMessage="1" showErrorMessage="1" xr:uid="{1F195454-E1BC-6B41-8F01-D3E0D09F87EA}">
          <x14:formula1>
            <xm:f>'Risk Values'!$AA$3:$AA$4</xm:f>
          </x14:formula1>
          <xm:sqref>AD3:AD8</xm:sqref>
        </x14:dataValidation>
        <x14:dataValidation type="list" allowBlank="1" showInputMessage="1" showErrorMessage="1" xr:uid="{A2EF105A-DBD1-7C49-9AB6-6CAEC924315D}">
          <x14:formula1>
            <xm:f>'Risk Values'!$AC$3:$AC$5</xm:f>
          </x14:formula1>
          <xm:sqref>AF3:AF8</xm:sqref>
        </x14:dataValidation>
        <x14:dataValidation type="list" allowBlank="1" showInputMessage="1" showErrorMessage="1" xr:uid="{205A1A15-D4C6-DF40-9805-07C1323449B2}">
          <x14:formula1>
            <xm:f>'Risk Values'!$AE$3:$AE$5</xm:f>
          </x14:formula1>
          <xm:sqref>AH3:AH8</xm:sqref>
        </x14:dataValidation>
        <x14:dataValidation type="list" allowBlank="1" showInputMessage="1" showErrorMessage="1" xr:uid="{530E00C6-4176-0441-9E2A-AFE88B182F47}">
          <x14:formula1>
            <xm:f>'Risk Values'!$AG$3:$AG$6</xm:f>
          </x14:formula1>
          <xm:sqref>AJ3:AJ8</xm:sqref>
        </x14:dataValidation>
        <x14:dataValidation type="list" allowBlank="1" showInputMessage="1" showErrorMessage="1" xr:uid="{ADCD889D-CF1E-5F43-9160-B8554B281B31}">
          <x14:formula1>
            <xm:f>'Risk Values'!$AI$3:$AI$6</xm:f>
          </x14:formula1>
          <xm:sqref>AL3:AL8</xm:sqref>
        </x14:dataValidation>
        <x14:dataValidation type="list" allowBlank="1" showInputMessage="1" showErrorMessage="1" xr:uid="{CE22D3EA-EBF2-6143-ACAD-B1C02E39DA2D}">
          <x14:formula1>
            <xm:f>'Risk Values'!$I$3:$I$4</xm:f>
          </x14:formula1>
          <xm:sqref>L3:L8</xm:sqref>
        </x14:dataValidation>
        <x14:dataValidation type="list" allowBlank="1" showInputMessage="1" showErrorMessage="1" xr:uid="{AC4C437A-B16C-CA44-8725-4D44078BDCB6}">
          <x14:formula1>
            <xm:f>'Risk Values'!$Q$3:$Q$6</xm:f>
          </x14:formula1>
          <xm:sqref>T3:T8</xm:sqref>
        </x14:dataValidation>
        <x14:dataValidation type="list" allowBlank="1" showInputMessage="1" showErrorMessage="1" xr:uid="{EF6288CC-A701-164A-820A-9BA94E997C9C}">
          <x14:formula1>
            <xm:f>'Risk Values'!$A$3:$A$6</xm:f>
          </x14:formula1>
          <xm:sqref>D3:D8</xm:sqref>
        </x14:dataValidation>
        <x14:dataValidation type="list" allowBlank="1" showInputMessage="1" showErrorMessage="1" xr:uid="{8C0BC212-E70B-C341-A116-6D9E1EF90E42}">
          <x14:formula1>
            <xm:f>'Risk Values'!$AK$3:$AK$6</xm:f>
          </x14:formula1>
          <xm:sqref>C3:C8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2348E-01F6-0543-A04D-9E18B1DFF27E}">
  <sheetPr codeName="Sheet2"/>
  <dimension ref="A1:AL9"/>
  <sheetViews>
    <sheetView topLeftCell="G1" workbookViewId="0">
      <selection activeCell="AK5" sqref="AK5"/>
    </sheetView>
  </sheetViews>
  <sheetFormatPr baseColWidth="10" defaultRowHeight="16" x14ac:dyDescent="0.2"/>
  <cols>
    <col min="1" max="4" width="12.33203125" customWidth="1"/>
    <col min="5" max="5" width="14.1640625" style="1" customWidth="1"/>
    <col min="6" max="6" width="12.33203125" customWidth="1"/>
    <col min="7" max="8" width="12.83203125" style="1" customWidth="1"/>
    <col min="9" max="9" width="13.33203125" style="1" customWidth="1"/>
    <col min="10" max="10" width="10.83203125" style="1"/>
    <col min="11" max="11" width="11.83203125" style="1" customWidth="1"/>
    <col min="12" max="12" width="10.83203125" style="1"/>
    <col min="13" max="13" width="11" style="1" bestFit="1" customWidth="1"/>
    <col min="14" max="14" width="10.83203125" style="1"/>
    <col min="15" max="15" width="11" style="1" bestFit="1" customWidth="1"/>
    <col min="16" max="16" width="10.83203125" style="1"/>
    <col min="17" max="17" width="11" style="1" bestFit="1" customWidth="1"/>
    <col min="18" max="18" width="10.83203125" style="1"/>
    <col min="19" max="19" width="11" bestFit="1" customWidth="1"/>
    <col min="21" max="21" width="11" style="1" bestFit="1" customWidth="1"/>
    <col min="23" max="23" width="11" style="1" bestFit="1" customWidth="1"/>
    <col min="25" max="25" width="11" style="1" bestFit="1" customWidth="1"/>
    <col min="27" max="27" width="12.83203125" style="1" customWidth="1"/>
    <col min="29" max="29" width="13.1640625" style="1" customWidth="1"/>
    <col min="31" max="31" width="11" style="1" bestFit="1" customWidth="1"/>
    <col min="33" max="33" width="12.6640625" style="1" customWidth="1"/>
    <col min="34" max="34" width="12.6640625" customWidth="1"/>
    <col min="35" max="35" width="12.1640625" style="1" customWidth="1"/>
    <col min="38" max="38" width="11.6640625" bestFit="1" customWidth="1"/>
  </cols>
  <sheetData>
    <row r="1" spans="1:38" x14ac:dyDescent="0.2">
      <c r="A1" s="33" t="s">
        <v>10</v>
      </c>
      <c r="B1" s="33"/>
      <c r="C1" s="33"/>
      <c r="D1" s="33"/>
      <c r="E1" s="33"/>
      <c r="F1" s="4"/>
      <c r="G1" s="29" t="s">
        <v>3</v>
      </c>
      <c r="H1" s="29"/>
      <c r="I1" s="29"/>
      <c r="J1" s="29"/>
      <c r="K1" s="29"/>
      <c r="L1" s="29"/>
      <c r="M1" s="29"/>
      <c r="N1" s="29"/>
      <c r="O1" s="29"/>
      <c r="P1" s="29"/>
      <c r="Q1" s="29"/>
      <c r="R1" s="5"/>
      <c r="S1" s="6" t="s">
        <v>12</v>
      </c>
      <c r="T1" s="6"/>
      <c r="U1" s="32" t="s">
        <v>14</v>
      </c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1" t="s">
        <v>15</v>
      </c>
      <c r="AH1" s="31"/>
      <c r="AI1" s="31"/>
      <c r="AJ1" s="31"/>
      <c r="AK1" s="18" t="s">
        <v>86</v>
      </c>
      <c r="AL1" s="17"/>
    </row>
    <row r="2" spans="1:38" ht="51" x14ac:dyDescent="0.2">
      <c r="A2" s="2" t="s">
        <v>2</v>
      </c>
      <c r="B2" s="2"/>
      <c r="C2" s="2" t="s">
        <v>11</v>
      </c>
      <c r="D2" s="2"/>
      <c r="E2" s="3" t="s">
        <v>69</v>
      </c>
      <c r="F2" s="2"/>
      <c r="G2" s="3" t="s">
        <v>4</v>
      </c>
      <c r="H2" s="3"/>
      <c r="I2" s="3" t="s">
        <v>5</v>
      </c>
      <c r="J2" s="3"/>
      <c r="K2" s="3" t="s">
        <v>6</v>
      </c>
      <c r="L2" s="3"/>
      <c r="M2" s="3" t="s">
        <v>7</v>
      </c>
      <c r="N2" s="3"/>
      <c r="O2" s="3" t="s">
        <v>8</v>
      </c>
      <c r="P2" s="3"/>
      <c r="Q2" s="3" t="s">
        <v>9</v>
      </c>
      <c r="R2" s="3"/>
      <c r="S2" s="3" t="s">
        <v>13</v>
      </c>
      <c r="T2" s="3"/>
      <c r="U2" s="3" t="s">
        <v>93</v>
      </c>
      <c r="V2" s="3"/>
      <c r="W2" s="3" t="s">
        <v>94</v>
      </c>
      <c r="X2" s="3"/>
      <c r="Y2" s="3" t="s">
        <v>95</v>
      </c>
      <c r="Z2" s="3"/>
      <c r="AA2" s="3" t="s">
        <v>96</v>
      </c>
      <c r="AB2" s="3"/>
      <c r="AC2" s="3" t="s">
        <v>97</v>
      </c>
      <c r="AD2" s="3"/>
      <c r="AE2" s="3" t="s">
        <v>98</v>
      </c>
      <c r="AF2" s="3"/>
      <c r="AG2" s="3" t="s">
        <v>16</v>
      </c>
      <c r="AH2" s="3"/>
      <c r="AI2" s="3" t="s">
        <v>17</v>
      </c>
    </row>
    <row r="3" spans="1:38" ht="119" x14ac:dyDescent="0.2">
      <c r="A3" t="s">
        <v>19</v>
      </c>
      <c r="B3">
        <v>0</v>
      </c>
      <c r="C3" t="s">
        <v>21</v>
      </c>
      <c r="D3">
        <v>0</v>
      </c>
      <c r="E3" s="1" t="s">
        <v>23</v>
      </c>
      <c r="F3">
        <v>0</v>
      </c>
      <c r="G3" s="1" t="s">
        <v>28</v>
      </c>
      <c r="H3" s="1">
        <v>0</v>
      </c>
      <c r="I3" s="1" t="s">
        <v>30</v>
      </c>
      <c r="J3" s="1">
        <v>0</v>
      </c>
      <c r="K3" s="1" t="s">
        <v>31</v>
      </c>
      <c r="L3" s="1">
        <v>0</v>
      </c>
      <c r="M3" s="1" t="s">
        <v>33</v>
      </c>
      <c r="N3" s="1">
        <v>0</v>
      </c>
      <c r="O3" s="1" t="s">
        <v>35</v>
      </c>
      <c r="P3" s="1">
        <v>0</v>
      </c>
      <c r="Q3" s="1" t="s">
        <v>37</v>
      </c>
      <c r="R3" s="1">
        <v>0</v>
      </c>
      <c r="S3" t="s">
        <v>40</v>
      </c>
      <c r="T3">
        <v>0</v>
      </c>
      <c r="U3" s="1" t="s">
        <v>44</v>
      </c>
      <c r="V3">
        <v>0</v>
      </c>
      <c r="W3" s="1" t="s">
        <v>45</v>
      </c>
      <c r="X3">
        <v>0</v>
      </c>
      <c r="Y3" s="1" t="s">
        <v>47</v>
      </c>
      <c r="Z3">
        <v>0</v>
      </c>
      <c r="AA3" s="1" t="s">
        <v>52</v>
      </c>
      <c r="AB3">
        <v>0</v>
      </c>
      <c r="AC3" s="1" t="s">
        <v>63</v>
      </c>
      <c r="AD3">
        <v>0</v>
      </c>
      <c r="AE3" s="1" t="s">
        <v>54</v>
      </c>
      <c r="AF3">
        <v>0</v>
      </c>
      <c r="AG3" s="1" t="s">
        <v>57</v>
      </c>
      <c r="AH3">
        <v>0</v>
      </c>
      <c r="AI3" s="25" t="s">
        <v>60</v>
      </c>
      <c r="AJ3">
        <v>0</v>
      </c>
      <c r="AK3" t="s">
        <v>87</v>
      </c>
      <c r="AL3">
        <v>1</v>
      </c>
    </row>
    <row r="4" spans="1:38" ht="119" x14ac:dyDescent="0.2">
      <c r="A4" t="s">
        <v>20</v>
      </c>
      <c r="B4">
        <v>1</v>
      </c>
      <c r="C4" t="s">
        <v>22</v>
      </c>
      <c r="D4">
        <v>1</v>
      </c>
      <c r="E4" s="1" t="s">
        <v>24</v>
      </c>
      <c r="F4">
        <v>1</v>
      </c>
      <c r="G4" s="1" t="s">
        <v>27</v>
      </c>
      <c r="H4" s="1">
        <v>1</v>
      </c>
      <c r="I4" s="1" t="s">
        <v>29</v>
      </c>
      <c r="J4" s="1">
        <v>1</v>
      </c>
      <c r="K4" s="1" t="s">
        <v>32</v>
      </c>
      <c r="L4" s="1">
        <v>1</v>
      </c>
      <c r="M4" s="1" t="s">
        <v>34</v>
      </c>
      <c r="N4" s="1">
        <v>1</v>
      </c>
      <c r="O4" s="1" t="s">
        <v>36</v>
      </c>
      <c r="P4" s="1">
        <v>1</v>
      </c>
      <c r="Q4" s="1" t="s">
        <v>38</v>
      </c>
      <c r="R4" s="1">
        <v>1</v>
      </c>
      <c r="S4" t="s">
        <v>41</v>
      </c>
      <c r="T4">
        <v>1</v>
      </c>
      <c r="U4" s="1" t="s">
        <v>42</v>
      </c>
      <c r="V4">
        <v>1</v>
      </c>
      <c r="W4" s="1" t="s">
        <v>46</v>
      </c>
      <c r="X4">
        <v>3</v>
      </c>
      <c r="Y4" s="1" t="s">
        <v>48</v>
      </c>
      <c r="Z4">
        <v>1</v>
      </c>
      <c r="AA4" s="1" t="s">
        <v>51</v>
      </c>
      <c r="AB4">
        <v>3</v>
      </c>
      <c r="AC4" s="1" t="s">
        <v>64</v>
      </c>
      <c r="AD4">
        <v>1</v>
      </c>
      <c r="AE4" s="1" t="s">
        <v>55</v>
      </c>
      <c r="AF4">
        <v>1</v>
      </c>
      <c r="AG4" s="1" t="s">
        <v>58</v>
      </c>
      <c r="AH4">
        <v>1</v>
      </c>
      <c r="AI4" s="25" t="s">
        <v>61</v>
      </c>
      <c r="AJ4">
        <v>1</v>
      </c>
      <c r="AK4" t="s">
        <v>88</v>
      </c>
      <c r="AL4">
        <v>2</v>
      </c>
    </row>
    <row r="5" spans="1:38" ht="85" x14ac:dyDescent="0.2">
      <c r="A5" t="s">
        <v>121</v>
      </c>
      <c r="B5">
        <v>3</v>
      </c>
      <c r="E5" s="1" t="s">
        <v>25</v>
      </c>
      <c r="F5">
        <v>2</v>
      </c>
      <c r="G5" s="1" t="s">
        <v>26</v>
      </c>
      <c r="H5" s="1">
        <v>2</v>
      </c>
      <c r="J5" s="1" t="s">
        <v>53</v>
      </c>
      <c r="Q5" s="1" t="s">
        <v>39</v>
      </c>
      <c r="R5" s="1">
        <v>2</v>
      </c>
      <c r="U5" s="1" t="s">
        <v>43</v>
      </c>
      <c r="V5">
        <v>2</v>
      </c>
      <c r="Y5" s="1" t="s">
        <v>49</v>
      </c>
      <c r="Z5">
        <v>2</v>
      </c>
      <c r="AC5" s="1" t="s">
        <v>65</v>
      </c>
      <c r="AD5">
        <v>2</v>
      </c>
      <c r="AE5" s="1" t="s">
        <v>56</v>
      </c>
      <c r="AF5">
        <v>3</v>
      </c>
      <c r="AG5" s="1" t="s">
        <v>122</v>
      </c>
      <c r="AH5">
        <v>2</v>
      </c>
      <c r="AI5" s="25" t="s">
        <v>123</v>
      </c>
      <c r="AJ5">
        <v>2</v>
      </c>
      <c r="AK5" t="s">
        <v>89</v>
      </c>
      <c r="AL5">
        <v>3</v>
      </c>
    </row>
    <row r="6" spans="1:38" ht="51" x14ac:dyDescent="0.2">
      <c r="A6" t="s">
        <v>85</v>
      </c>
      <c r="B6">
        <v>0</v>
      </c>
      <c r="Q6" s="1" t="s">
        <v>85</v>
      </c>
      <c r="R6" s="1">
        <v>0</v>
      </c>
      <c r="Y6" s="1" t="s">
        <v>50</v>
      </c>
      <c r="Z6">
        <v>3</v>
      </c>
      <c r="AC6" s="1" t="s">
        <v>53</v>
      </c>
      <c r="AG6" s="1" t="s">
        <v>59</v>
      </c>
      <c r="AH6">
        <v>3</v>
      </c>
      <c r="AI6" s="25" t="s">
        <v>62</v>
      </c>
      <c r="AJ6">
        <v>3</v>
      </c>
      <c r="AK6" t="s">
        <v>91</v>
      </c>
      <c r="AL6">
        <v>0</v>
      </c>
    </row>
    <row r="8" spans="1:38" x14ac:dyDescent="0.2">
      <c r="A8" s="31" t="s">
        <v>66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</row>
    <row r="9" spans="1:38" s="14" customFormat="1" x14ac:dyDescent="0.2">
      <c r="A9" s="14">
        <f>VLOOKUP(A2,Weights!$A$2:$C$19,3,0)</f>
        <v>2.9268292682926829</v>
      </c>
      <c r="C9" s="14">
        <f>VLOOKUP(C2,Weights!$A$2:$C$19,3,0)</f>
        <v>2.4390243902439024</v>
      </c>
      <c r="E9" s="14">
        <f>VLOOKUP(E2,Weights!$A$2:$C$19,3,0)</f>
        <v>3.4146341463414638</v>
      </c>
      <c r="G9" s="14">
        <f>VLOOKUP(G2,Weights!$A$2:$C$19,3,0)</f>
        <v>4.8780487804878048</v>
      </c>
      <c r="H9" s="15"/>
      <c r="I9" s="14">
        <f>VLOOKUP(I2,Weights!$A$2:$C$19,3,0)</f>
        <v>2.4390243902439024</v>
      </c>
      <c r="J9" s="15"/>
      <c r="K9" s="14">
        <f>VLOOKUP(K2,Weights!$A$2:$C$19,3,0)</f>
        <v>2.9268292682926829</v>
      </c>
      <c r="L9" s="15"/>
      <c r="M9" s="14">
        <f>VLOOKUP(M2,Weights!$A$2:$C$19,3,0)</f>
        <v>3.4146341463414638</v>
      </c>
      <c r="N9" s="15"/>
      <c r="O9" s="14">
        <f>VLOOKUP(O2,Weights!$A$2:$C$19,3,0)</f>
        <v>1.9512195121951219</v>
      </c>
      <c r="P9" s="15"/>
      <c r="Q9" s="14">
        <f>VLOOKUP(Q2,Weights!$A$2:$C$19,3,0)</f>
        <v>2.9268292682926829</v>
      </c>
      <c r="R9" s="15"/>
      <c r="S9" s="14">
        <f>VLOOKUP(S2,Weights!$A$2:$C$19,3,0)</f>
        <v>2.4390243902439024</v>
      </c>
      <c r="U9" s="14">
        <f>VLOOKUP(U2,Weights!$A$2:$C$19,3,0)</f>
        <v>1.9512195121951219</v>
      </c>
      <c r="W9" s="14">
        <f>VLOOKUP(W2,Weights!$A$2:$C$19,3,0)</f>
        <v>3.4146341463414638</v>
      </c>
      <c r="Y9" s="14">
        <f>VLOOKUP(Y2,Weights!$A$2:$C$19,3,0)</f>
        <v>2.4390243902439024</v>
      </c>
      <c r="AA9" s="14">
        <f>VLOOKUP(AA2,Weights!$A$2:$C$19,3,0)</f>
        <v>1.9512195121951219</v>
      </c>
      <c r="AC9" s="14">
        <f>VLOOKUP(AC2,Weights!$A$2:$C$19,3,0)</f>
        <v>1.9512195121951219</v>
      </c>
      <c r="AE9" s="14">
        <f>VLOOKUP(AE2,Weights!$A$2:$C$19,3,0)</f>
        <v>2.9268292682926829</v>
      </c>
      <c r="AG9" s="14">
        <f>VLOOKUP(AG2,Weights!$A$2:$C$19,3,0)</f>
        <v>1.9512195121951219</v>
      </c>
      <c r="AI9" s="14">
        <f>VLOOKUP(AI2,Weights!$A$2:$C$19,3,0)</f>
        <v>2.4390243902439024</v>
      </c>
      <c r="AL9" s="14">
        <f>SUM(A9:AJ9)</f>
        <v>48.780487804878049</v>
      </c>
    </row>
  </sheetData>
  <mergeCells count="5">
    <mergeCell ref="A8:AJ8"/>
    <mergeCell ref="G1:Q1"/>
    <mergeCell ref="U1:AF1"/>
    <mergeCell ref="A1:E1"/>
    <mergeCell ref="AG1:AJ1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ABCAD-609C-4143-8239-09D4015F0936}">
  <sheetPr codeName="Sheet3"/>
  <dimension ref="A1:Q8"/>
  <sheetViews>
    <sheetView tabSelected="1" workbookViewId="0">
      <selection activeCell="A2" sqref="A2"/>
    </sheetView>
  </sheetViews>
  <sheetFormatPr baseColWidth="10" defaultRowHeight="16" x14ac:dyDescent="0.2"/>
  <cols>
    <col min="1" max="1" width="16.33203125" bestFit="1" customWidth="1"/>
    <col min="2" max="2" width="28.83203125" customWidth="1"/>
    <col min="3" max="3" width="15.1640625" customWidth="1"/>
    <col min="4" max="4" width="17.5" customWidth="1"/>
    <col min="5" max="5" width="18.33203125" customWidth="1"/>
    <col min="6" max="6" width="17.33203125" customWidth="1"/>
    <col min="7" max="7" width="19.83203125" customWidth="1"/>
    <col min="8" max="8" width="15.1640625" customWidth="1"/>
    <col min="10" max="10" width="14.1640625" customWidth="1"/>
    <col min="11" max="11" width="14.6640625" customWidth="1"/>
    <col min="12" max="12" width="19.33203125" customWidth="1"/>
    <col min="13" max="13" width="26.5" customWidth="1"/>
    <col min="14" max="14" width="27.1640625" customWidth="1"/>
    <col min="15" max="15" width="17.5" customWidth="1"/>
    <col min="16" max="16" width="16.83203125" customWidth="1"/>
    <col min="17" max="17" width="22.6640625" customWidth="1"/>
  </cols>
  <sheetData>
    <row r="1" spans="1:17" ht="22" x14ac:dyDescent="0.3">
      <c r="A1" s="34" t="s">
        <v>125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</row>
    <row r="2" spans="1:17" ht="61" customHeight="1" x14ac:dyDescent="0.2">
      <c r="A2" s="26" t="s">
        <v>99</v>
      </c>
      <c r="B2" s="27" t="s">
        <v>100</v>
      </c>
      <c r="C2" s="27" t="s">
        <v>102</v>
      </c>
      <c r="D2" s="27" t="s">
        <v>101</v>
      </c>
      <c r="E2" s="27" t="s">
        <v>103</v>
      </c>
      <c r="F2" s="27" t="s">
        <v>104</v>
      </c>
      <c r="G2" s="27" t="s">
        <v>105</v>
      </c>
      <c r="H2" s="27" t="s">
        <v>106</v>
      </c>
      <c r="I2" s="27" t="s">
        <v>107</v>
      </c>
      <c r="J2" s="27" t="s">
        <v>108</v>
      </c>
      <c r="K2" s="27" t="s">
        <v>109</v>
      </c>
      <c r="L2" s="27" t="s">
        <v>110</v>
      </c>
      <c r="M2" s="27" t="s">
        <v>111</v>
      </c>
      <c r="N2" s="27" t="s">
        <v>112</v>
      </c>
      <c r="O2" s="27" t="s">
        <v>113</v>
      </c>
      <c r="P2" s="27" t="s">
        <v>114</v>
      </c>
      <c r="Q2" s="27" t="s">
        <v>115</v>
      </c>
    </row>
    <row r="3" spans="1:17" x14ac:dyDescent="0.2">
      <c r="A3" t="str">
        <f>IF(AND('System Data'!$C$3="Tier 1", 'System Data'!$E$3&gt;'TIER Values'!C3), 'System Data'!$A$3, "")</f>
        <v>MASWeb01</v>
      </c>
      <c r="B3" t="str">
        <f>IF(AND('System Data'!$C$3="Tier 1", 'System Data'!$G$3&gt;'TIER Values'!C4), 'System Data'!$A$3, "")</f>
        <v>MASWeb01</v>
      </c>
      <c r="C3" t="str">
        <f>IF(AND('System Data'!$C$3="Tier 1", 'System Data'!$I$3&gt;'TIER Values'!C5), 'System Data'!$A$3, "")</f>
        <v>MASWeb01</v>
      </c>
      <c r="D3" t="str">
        <f>IF(AND('System Data'!$C$3="Tier 1", 'System Data'!$K$3&gt;'TIER Values'!C6), 'System Data'!$A$3, "")</f>
        <v>MASWeb01</v>
      </c>
      <c r="E3" t="str">
        <f>IF(AND('System Data'!$C$3="Tier 1", 'System Data'!$M$3&gt;'TIER Values'!C7), 'System Data'!$A$3, "")</f>
        <v>MASWeb01</v>
      </c>
      <c r="F3" t="str">
        <f>IF(AND('System Data'!$C$3="Tier 1", 'System Data'!$O$3&gt;'TIER Values'!C8), 'System Data'!$A$3, "")</f>
        <v>MASWeb01</v>
      </c>
      <c r="G3" t="str">
        <f>IF(AND('System Data'!$C$3="Tier 1", 'System Data'!$Q$3&gt;'TIER Values'!C9), 'System Data'!$A$3, "")</f>
        <v>MASWeb01</v>
      </c>
      <c r="H3" t="str">
        <f>IF(AND('System Data'!$C$3="Tier 1", 'System Data'!$S$3&gt;'TIER Values'!C10), 'System Data'!$A$3, "")</f>
        <v>MASWeb01</v>
      </c>
      <c r="I3" t="str">
        <f>IF(AND('System Data'!$C$3="Tier 1", 'System Data'!$U$3&gt;'TIER Values'!C11), 'System Data'!$A$3, "")</f>
        <v>MASWeb01</v>
      </c>
      <c r="J3" t="str">
        <f>IF(AND('System Data'!$C$3="Tier 1", 'System Data'!$W$3&gt;'TIER Values'!C12), 'System Data'!$A$3, "")</f>
        <v>MASWeb01</v>
      </c>
      <c r="K3" t="str">
        <f>IF(AND('System Data'!$C$3="Tier 1", 'System Data'!$Y$3&gt;'TIER Values'!C13), 'System Data'!$A$3, "")</f>
        <v>MASWeb01</v>
      </c>
      <c r="L3" t="str">
        <f>IF(AND('System Data'!$C$3="Tier 1", 'System Data'!$AA$3&gt;'TIER Values'!C14), 'System Data'!$A$3, "")</f>
        <v>MASWeb01</v>
      </c>
      <c r="M3" t="str">
        <f>IF(AND('System Data'!$C$3="Tier 1", 'System Data'!$AC$3&gt;'TIER Values'!C15), 'System Data'!$A$3, "")</f>
        <v>MASWeb01</v>
      </c>
      <c r="N3" t="str">
        <f>IF(AND('System Data'!$C$3="Tier 1", 'System Data'!$AE$3&gt;'TIER Values'!C16), 'System Data'!$A$3, "")</f>
        <v>MASWeb01</v>
      </c>
      <c r="O3" t="str">
        <f>IF(AND('System Data'!$C$3="Tier 1", 'System Data'!$AG$3&gt;'TIER Values'!C17), 'System Data'!$A$3, "")</f>
        <v>MASWeb01</v>
      </c>
      <c r="P3" t="str">
        <f>IF(AND('System Data'!$C$3="Tier 1", 'System Data'!$AI$3&gt;'TIER Values'!C18), 'System Data'!$A$3, "")</f>
        <v>MASWeb01</v>
      </c>
      <c r="Q3" t="str">
        <f>IF(AND('System Data'!$C$3="Tier 1", 'System Data'!$AK$3&gt;'TIER Values'!C19), 'System Data'!$A$3, "")</f>
        <v>MASWeb01</v>
      </c>
    </row>
    <row r="4" spans="1:17" x14ac:dyDescent="0.2">
      <c r="A4" t="str">
        <f>IF(AND('System Data'!$C$4="Tier 1", 'System Data'!$E$4&gt;'TIER Values'!C3), 'System Data'!$A$4, "")</f>
        <v/>
      </c>
      <c r="B4" t="str">
        <f>IF(AND('System Data'!$C$4="Tier 1", 'System Data'!$G$4&gt;'TIER Values'!C4), 'System Data'!$A$4, "")</f>
        <v/>
      </c>
      <c r="C4" t="str">
        <f>IF(AND('System Data'!$C$4="Tier 1", 'System Data'!$I$4&gt;'TIER Values'!C5), 'System Data'!$A$4, "")</f>
        <v/>
      </c>
      <c r="D4" t="str">
        <f>IF(AND('System Data'!$C$4="Tier 1", 'System Data'!$K$4&gt;'TIER Values'!C6), 'System Data'!$A$4, "")</f>
        <v/>
      </c>
      <c r="E4" t="str">
        <f>IF(AND('System Data'!$C$4="Tier 1", 'System Data'!$M$4&gt;'TIER Values'!C7), 'System Data'!$A$4, "")</f>
        <v/>
      </c>
      <c r="F4" t="str">
        <f>IF(AND('System Data'!$C$4="Tier 1", 'System Data'!$O$4&gt;'TIER Values'!C8), 'System Data'!$A$4, "")</f>
        <v/>
      </c>
      <c r="G4" t="str">
        <f>IF(AND('System Data'!$C$4="Tier 1", 'System Data'!$Q$4&gt;'TIER Values'!C9), 'System Data'!$A$4, "")</f>
        <v/>
      </c>
      <c r="H4" t="str">
        <f>IF(AND('System Data'!$C$4="Tier 1", 'System Data'!$S$4&gt;'TIER Values'!C10), 'System Data'!$A$4, "")</f>
        <v/>
      </c>
      <c r="I4" t="str">
        <f>IF(AND('System Data'!$C$4="Tier 1", 'System Data'!$U$4&gt;'TIER Values'!C11), 'System Data'!$A$4, "")</f>
        <v/>
      </c>
      <c r="J4" t="str">
        <f>IF(AND('System Data'!$C$4="Tier 1", 'System Data'!$W$4&gt;'TIER Values'!C12), 'System Data'!$A$4, "")</f>
        <v/>
      </c>
      <c r="K4" t="str">
        <f>IF(AND('System Data'!$C$4="Tier 1", 'System Data'!$Y$4&gt;'TIER Values'!C13), 'System Data'!$A$4, "")</f>
        <v/>
      </c>
      <c r="L4" t="str">
        <f>IF(AND('System Data'!$C$4="Tier 1", 'System Data'!$AA$4&gt;'TIER Values'!C14), 'System Data'!$A$4, "")</f>
        <v/>
      </c>
      <c r="M4" t="str">
        <f>IF(AND('System Data'!$C$4="Tier 1", 'System Data'!$AC$4&gt;'TIER Values'!C15), 'System Data'!$A$4, "")</f>
        <v/>
      </c>
      <c r="N4" t="str">
        <f>IF(AND('System Data'!$C$4="Tier 1", 'System Data'!$AE$4&gt;'TIER Values'!C16), 'System Data'!$A$4, "")</f>
        <v/>
      </c>
      <c r="O4" t="str">
        <f>IF(AND('System Data'!$C$4="Tier 1", 'System Data'!$AG$4&gt;'TIER Values'!C17), 'System Data'!$A$4, "")</f>
        <v/>
      </c>
      <c r="P4" t="str">
        <f>IF(AND('System Data'!$C$4="Tier 1", 'System Data'!$AI$4&gt;'TIER Values'!C18), 'System Data'!$A$4, "")</f>
        <v/>
      </c>
      <c r="Q4" t="str">
        <f>IF(AND('System Data'!$C$4="Tier 1", 'System Data'!$AK$4&gt;'TIER Values'!C19), 'System Data'!$A$4, "")</f>
        <v/>
      </c>
    </row>
    <row r="5" spans="1:17" x14ac:dyDescent="0.2">
      <c r="A5" t="str">
        <f>IF(AND('System Data'!$C$5="Tier 1", 'System Data'!$E$5&gt;'TIER Values'!C3), 'System Data'!$A$5, "")</f>
        <v/>
      </c>
      <c r="B5" t="str">
        <f>IF(AND('System Data'!$C$5="Tier 1", 'System Data'!$G$5&gt;'TIER Values'!C4), 'System Data'!$A$5, "")</f>
        <v/>
      </c>
      <c r="C5" t="str">
        <f>IF(AND('System Data'!$C$5="Tier 1", 'System Data'!$I$5&gt;'TIER Values'!C5), 'System Data'!$A$5, "")</f>
        <v/>
      </c>
      <c r="D5" t="str">
        <f>IF(AND('System Data'!$C$5="Tier 1", 'System Data'!$K$5&gt;'TIER Values'!C6), 'System Data'!$A$5, "")</f>
        <v/>
      </c>
      <c r="E5" t="str">
        <f>IF(AND('System Data'!$C$5="Tier 1", 'System Data'!$M$5&gt;'TIER Values'!C7), 'System Data'!$A$5, "")</f>
        <v/>
      </c>
      <c r="F5" t="str">
        <f>IF(AND('System Data'!$C$5="Tier 1", 'System Data'!$O$5&gt;'TIER Values'!C8), 'System Data'!$A$5, "")</f>
        <v/>
      </c>
      <c r="G5" t="str">
        <f>IF(AND('System Data'!$C$5="Tier 1", 'System Data'!$Q$5&gt;'TIER Values'!C9), 'System Data'!$A$5, "")</f>
        <v/>
      </c>
      <c r="H5" t="str">
        <f>IF(AND('System Data'!$C$5="Tier 1", 'System Data'!$S$5&gt;'TIER Values'!C10), 'System Data'!$A$5, "")</f>
        <v/>
      </c>
      <c r="I5" t="str">
        <f>IF(AND('System Data'!$C$5="Tier 1", 'System Data'!$U$5&gt;'TIER Values'!C11), 'System Data'!$A$5, "")</f>
        <v/>
      </c>
      <c r="J5" t="str">
        <f>IF(AND('System Data'!$C$5="Tier 1", 'System Data'!$W$5&gt;'TIER Values'!C12), 'System Data'!$A$5, "")</f>
        <v/>
      </c>
      <c r="K5" t="str">
        <f>IF(AND('System Data'!$C$5="Tier 1", 'System Data'!$Y$5&gt;'TIER Values'!C13), 'System Data'!$A$5, "")</f>
        <v/>
      </c>
      <c r="L5" t="str">
        <f>IF(AND('System Data'!$C$5="Tier 1", 'System Data'!$AA$5&gt;'TIER Values'!C14), 'System Data'!$A$5, "")</f>
        <v/>
      </c>
      <c r="M5" t="str">
        <f>IF(AND('System Data'!$C$5="Tier 1", 'System Data'!$AC$5&gt;'TIER Values'!C15), 'System Data'!$A$5, "")</f>
        <v/>
      </c>
      <c r="N5" t="str">
        <f>IF(AND('System Data'!$C$5="Tier 1", 'System Data'!$AE$5&gt;'TIER Values'!C16), 'System Data'!$A$5, "")</f>
        <v/>
      </c>
      <c r="O5" t="str">
        <f>IF(AND('System Data'!$C$5="Tier 1", 'System Data'!$AG$5&gt;'TIER Values'!C17), 'System Data'!$A$5, "")</f>
        <v/>
      </c>
      <c r="P5" t="str">
        <f>IF(AND('System Data'!$C$5="Tier 1", 'System Data'!$AI$5&gt;'TIER Values'!C18), 'System Data'!$A$5, "")</f>
        <v/>
      </c>
      <c r="Q5" t="str">
        <f>IF(AND('System Data'!$C$5="Tier 1", 'System Data'!$AK$5&gt;'TIER Values'!C19), 'System Data'!$A$5, "")</f>
        <v/>
      </c>
    </row>
    <row r="6" spans="1:17" x14ac:dyDescent="0.2">
      <c r="A6" t="str">
        <f>IF(AND('System Data'!$C$6="Tier 1", 'System Data'!$E$6&gt;'TIER Values'!C3), 'System Data'!$A$6, "")</f>
        <v/>
      </c>
      <c r="B6" t="str">
        <f>IF(AND('System Data'!$C$6="Tier 1", 'System Data'!$G$6&gt;'TIER Values'!C4), 'System Data'!$A$6, "")</f>
        <v/>
      </c>
      <c r="C6" t="str">
        <f>IF(AND('System Data'!$C$6="Tier 1", 'System Data'!$I$6&gt;'TIER Values'!C5), 'System Data'!$A$6, "")</f>
        <v/>
      </c>
      <c r="D6" t="str">
        <f>IF(AND('System Data'!$C$6="Tier 1", 'System Data'!$K$6&gt;'TIER Values'!C6), 'System Data'!$A$6, "")</f>
        <v/>
      </c>
      <c r="E6" t="str">
        <f>IF(AND('System Data'!$C$6="Tier 1", 'System Data'!$M$6&gt;'TIER Values'!C7), 'System Data'!$A$6, "")</f>
        <v/>
      </c>
      <c r="F6" t="str">
        <f>IF(AND('System Data'!$C$6="Tier 1", 'System Data'!$O$6&gt;'TIER Values'!C8), 'System Data'!$A$6, "")</f>
        <v/>
      </c>
      <c r="G6" t="str">
        <f>IF(AND('System Data'!$C$6="Tier 1", 'System Data'!$Q$6&gt;'TIER Values'!C9), 'System Data'!$A$6, "")</f>
        <v/>
      </c>
      <c r="H6" t="str">
        <f>IF(AND('System Data'!$C$6="Tier 1", 'System Data'!$S$6&gt;'TIER Values'!C10), 'System Data'!$A$6, "")</f>
        <v/>
      </c>
      <c r="I6" t="str">
        <f>IF(AND('System Data'!$C$6="Tier 1", 'System Data'!$U$6&gt;'TIER Values'!C11), 'System Data'!$A$6, "")</f>
        <v/>
      </c>
      <c r="J6" t="str">
        <f>IF(AND('System Data'!$C$6="Tier 1", 'System Data'!$W$6&gt;'TIER Values'!C12), 'System Data'!$A$6, "")</f>
        <v/>
      </c>
      <c r="K6" t="str">
        <f>IF(AND('System Data'!$C$6="Tier 1", 'System Data'!$Y$6&gt;'TIER Values'!C13), 'System Data'!$A$6, "")</f>
        <v/>
      </c>
      <c r="L6" t="str">
        <f>IF(AND('System Data'!$C$6="Tier 1", 'System Data'!$AA$6&gt;'TIER Values'!C14), 'System Data'!$A$6, "")</f>
        <v/>
      </c>
      <c r="M6" t="str">
        <f>IF(AND('System Data'!$C$6="Tier 1", 'System Data'!$AC$6&gt;'TIER Values'!C15), 'System Data'!$A$6, "")</f>
        <v/>
      </c>
      <c r="N6" t="str">
        <f>IF(AND('System Data'!$C$6="Tier 1", 'System Data'!$AE$6&gt;'TIER Values'!C16), 'System Data'!$A$6, "")</f>
        <v/>
      </c>
      <c r="O6" t="str">
        <f>IF(AND('System Data'!$C$6="Tier 1", 'System Data'!$AG$6&gt;'TIER Values'!C17), 'System Data'!$A$6, "")</f>
        <v/>
      </c>
      <c r="P6" t="str">
        <f>IF(AND('System Data'!$C$6="Tier 1", 'System Data'!$AI$6&gt;'TIER Values'!C18), 'System Data'!$A$6, "")</f>
        <v/>
      </c>
      <c r="Q6" t="str">
        <f>IF(AND('System Data'!$C$6="Tier 1", 'System Data'!$AK$6&gt;'TIER Values'!C19), 'System Data'!$A$6, "")</f>
        <v/>
      </c>
    </row>
    <row r="7" spans="1:17" x14ac:dyDescent="0.2">
      <c r="A7" t="str">
        <f>IF(AND('System Data'!$C$7="Tier 1", 'System Data'!$E$7&gt;'TIER Values'!C3), 'System Data'!$A$7, "")</f>
        <v/>
      </c>
      <c r="B7" t="str">
        <f>IF(AND('System Data'!$C$7="Tier 1", 'System Data'!$G$7&gt;'TIER Values'!C4), 'System Data'!$A$7, "")</f>
        <v/>
      </c>
      <c r="C7" t="str">
        <f>IF(AND('System Data'!$C$7="Tier 1", 'System Data'!$I$7&gt;'TIER Values'!C5), 'System Data'!$A$7, "")</f>
        <v/>
      </c>
      <c r="D7" t="str">
        <f>IF(AND('System Data'!$C$7="Tier 1", 'System Data'!$K$7&gt;'TIER Values'!C6), 'System Data'!$A$7, "")</f>
        <v/>
      </c>
      <c r="E7" t="str">
        <f>IF(AND('System Data'!$C$7="Tier 1", 'System Data'!$M$7&gt;'TIER Values'!C7), 'System Data'!$A$7, "")</f>
        <v/>
      </c>
      <c r="F7" t="str">
        <f>IF(AND('System Data'!$C$7="Tier 1", 'System Data'!$O$7&gt;'TIER Values'!C8), 'System Data'!$A$7, "")</f>
        <v/>
      </c>
      <c r="G7" t="str">
        <f>IF(AND('System Data'!$C$7="Tier 1", 'System Data'!$Q$7&gt;'TIER Values'!C9), 'System Data'!$A$7, "")</f>
        <v/>
      </c>
      <c r="H7" t="str">
        <f>IF(AND('System Data'!$C$7="Tier 1", 'System Data'!$S$7&gt;'TIER Values'!C10), 'System Data'!$A$7, "")</f>
        <v/>
      </c>
      <c r="I7" t="str">
        <f>IF(AND('System Data'!$C$7="Tier 1", 'System Data'!$U$7&gt;'TIER Values'!C11), 'System Data'!$A$7, "")</f>
        <v/>
      </c>
      <c r="J7" t="str">
        <f>IF(AND('System Data'!$C$7="Tier 1", 'System Data'!$W$7&gt;'TIER Values'!C12), 'System Data'!$A$7, "")</f>
        <v/>
      </c>
      <c r="K7" t="str">
        <f>IF(AND('System Data'!$C$7="Tier 1", 'System Data'!$Y$7&gt;'TIER Values'!C13), 'System Data'!$A$7, "")</f>
        <v/>
      </c>
      <c r="L7" t="str">
        <f>IF(AND('System Data'!$C$7="Tier 1", 'System Data'!$AA$7&gt;'TIER Values'!C14), 'System Data'!$A$7, "")</f>
        <v/>
      </c>
      <c r="M7" t="str">
        <f>IF(AND('System Data'!$C$7="Tier 1", 'System Data'!$AC$7&gt;'TIER Values'!C15), 'System Data'!$A$7, "")</f>
        <v/>
      </c>
      <c r="N7" t="str">
        <f>IF(AND('System Data'!$C$7="Tier 1", 'System Data'!$AE$7&gt;'TIER Values'!C16), 'System Data'!$A$7, "")</f>
        <v/>
      </c>
      <c r="O7" t="str">
        <f>IF(AND('System Data'!$C$7="Tier 1", 'System Data'!$AG$7&gt;'TIER Values'!C17), 'System Data'!$A$7, "")</f>
        <v/>
      </c>
      <c r="P7" t="str">
        <f>IF(AND('System Data'!$C$7="Tier 1", 'System Data'!$AI$7&gt;'TIER Values'!C18), 'System Data'!$A$7, "")</f>
        <v/>
      </c>
      <c r="Q7" t="str">
        <f>IF(AND('System Data'!$C$7="Tier 1", 'System Data'!$AK$7&gt;'TIER Values'!C19), 'System Data'!$A$7, "")</f>
        <v/>
      </c>
    </row>
    <row r="8" spans="1:17" x14ac:dyDescent="0.2">
      <c r="A8" t="str">
        <f>IF(AND('System Data'!$C$8="Tier 1", 'System Data'!$E$8&gt;'TIER Values'!C3), 'System Data'!$A$8, "")</f>
        <v>DCSwitch01</v>
      </c>
      <c r="B8" t="str">
        <f>IF(AND('System Data'!$C$8="Tier 1", 'System Data'!$G$8&gt;'TIER Values'!C4), 'System Data'!$A$8, "")</f>
        <v/>
      </c>
      <c r="C8" t="str">
        <f>IF(AND('System Data'!$C$8="Tier 1", 'System Data'!$I$8&gt;'TIER Values'!C5), 'System Data'!$A$8, "")</f>
        <v>DCSwitch01</v>
      </c>
      <c r="D8" t="str">
        <f>IF(AND('System Data'!$C$8="Tier 1", 'System Data'!$K$8&gt;'TIER Values'!C6), 'System Data'!$A$8, "")</f>
        <v>DCSwitch01</v>
      </c>
      <c r="E8" t="str">
        <f>IF(AND('System Data'!$C$8="Tier 1", 'System Data'!$M$8&gt;'TIER Values'!C7), 'System Data'!$A$8, "")</f>
        <v/>
      </c>
      <c r="F8" t="str">
        <f>IF(AND('System Data'!$C$8="Tier 1", 'System Data'!$O$8&gt;'TIER Values'!C8), 'System Data'!$A$8, "")</f>
        <v/>
      </c>
      <c r="G8" t="str">
        <f>IF(AND('System Data'!$C$8="Tier 1", 'System Data'!$Q$8&gt;'TIER Values'!C9), 'System Data'!$A$8, "")</f>
        <v/>
      </c>
      <c r="H8" t="str">
        <f>IF(AND('System Data'!$C$8="Tier 1", 'System Data'!$S$8&gt;'TIER Values'!C10), 'System Data'!$A$8, "")</f>
        <v>DCSwitch01</v>
      </c>
      <c r="I8" t="str">
        <f>IF(AND('System Data'!$C$8="Tier 1", 'System Data'!$U$8&gt;'TIER Values'!C11), 'System Data'!$A$8, "")</f>
        <v/>
      </c>
      <c r="J8" t="str">
        <f>IF(AND('System Data'!$C$8="Tier 1", 'System Data'!$W$8&gt;'TIER Values'!C12), 'System Data'!$A$8, "")</f>
        <v/>
      </c>
      <c r="K8" t="str">
        <f>IF(AND('System Data'!$C$8="Tier 1", 'System Data'!$Y$8&gt;'TIER Values'!C13), 'System Data'!$A$8, "")</f>
        <v/>
      </c>
      <c r="L8" t="str">
        <f>IF(AND('System Data'!$C$8="Tier 1", 'System Data'!$AA$8&gt;'TIER Values'!C14), 'System Data'!$A$8, "")</f>
        <v/>
      </c>
      <c r="M8" t="str">
        <f>IF(AND('System Data'!$C$8="Tier 1", 'System Data'!$AC$8&gt;'TIER Values'!C15), 'System Data'!$A$8, "")</f>
        <v>DCSwitch01</v>
      </c>
      <c r="N8" t="str">
        <f>IF(AND('System Data'!$C$8="Tier 1", 'System Data'!$AE$8&gt;'TIER Values'!C16), 'System Data'!$A$8, "")</f>
        <v>DCSwitch01</v>
      </c>
      <c r="O8" t="str">
        <f>IF(AND('System Data'!$C$8="Tier 1", 'System Data'!$AG$8&gt;'TIER Values'!C17), 'System Data'!$A$8, "")</f>
        <v>DCSwitch01</v>
      </c>
      <c r="P8" t="str">
        <f>IF(AND('System Data'!$C$8="Tier 1", 'System Data'!$AI$8&gt;'TIER Values'!C18), 'System Data'!$A$8, "")</f>
        <v>DCSwitch01</v>
      </c>
      <c r="Q8" t="str">
        <f>IF(AND('System Data'!$C$8="Tier 1", 'System Data'!$AK$8&gt;'TIER Values'!C19), 'System Data'!$A$8, "")</f>
        <v>DCSwitch01</v>
      </c>
    </row>
  </sheetData>
  <mergeCells count="1">
    <mergeCell ref="A1:Q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023D1-43A4-5C41-8246-267A9DD5320B}">
  <sheetPr codeName="Sheet4"/>
  <dimension ref="A1:Q8"/>
  <sheetViews>
    <sheetView workbookViewId="0">
      <selection activeCell="A2" sqref="A2"/>
    </sheetView>
  </sheetViews>
  <sheetFormatPr baseColWidth="10" defaultRowHeight="16" x14ac:dyDescent="0.2"/>
  <cols>
    <col min="1" max="1" width="16.33203125" bestFit="1" customWidth="1"/>
    <col min="2" max="2" width="29.5" customWidth="1"/>
    <col min="3" max="3" width="16.83203125" customWidth="1"/>
    <col min="4" max="4" width="19.1640625" customWidth="1"/>
    <col min="5" max="5" width="19" customWidth="1"/>
    <col min="6" max="6" width="19.83203125" customWidth="1"/>
    <col min="7" max="7" width="18.6640625" customWidth="1"/>
    <col min="8" max="8" width="17.83203125" customWidth="1"/>
    <col min="10" max="10" width="17.1640625" customWidth="1"/>
    <col min="11" max="11" width="15.33203125" customWidth="1"/>
    <col min="12" max="12" width="20.5" customWidth="1"/>
    <col min="13" max="13" width="24.6640625" customWidth="1"/>
    <col min="14" max="14" width="27" customWidth="1"/>
    <col min="15" max="15" width="17.6640625" customWidth="1"/>
    <col min="16" max="16" width="18" customWidth="1"/>
    <col min="17" max="17" width="22.33203125" customWidth="1"/>
  </cols>
  <sheetData>
    <row r="1" spans="1:17" ht="22" x14ac:dyDescent="0.3">
      <c r="A1" s="34" t="s">
        <v>124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</row>
    <row r="2" spans="1:17" ht="52" customHeight="1" x14ac:dyDescent="0.2">
      <c r="A2" s="26" t="s">
        <v>99</v>
      </c>
      <c r="B2" s="27" t="s">
        <v>100</v>
      </c>
      <c r="C2" s="27" t="s">
        <v>102</v>
      </c>
      <c r="D2" s="27" t="s">
        <v>101</v>
      </c>
      <c r="E2" s="27" t="s">
        <v>103</v>
      </c>
      <c r="F2" s="27" t="s">
        <v>104</v>
      </c>
      <c r="G2" s="27" t="s">
        <v>105</v>
      </c>
      <c r="H2" s="27" t="s">
        <v>106</v>
      </c>
      <c r="I2" s="27" t="s">
        <v>107</v>
      </c>
      <c r="J2" s="27" t="s">
        <v>108</v>
      </c>
      <c r="K2" s="27" t="s">
        <v>109</v>
      </c>
      <c r="L2" s="27" t="s">
        <v>110</v>
      </c>
      <c r="M2" s="27" t="s">
        <v>111</v>
      </c>
      <c r="N2" s="27" t="s">
        <v>112</v>
      </c>
      <c r="O2" s="27" t="s">
        <v>113</v>
      </c>
      <c r="P2" s="27" t="s">
        <v>114</v>
      </c>
      <c r="Q2" s="27" t="s">
        <v>115</v>
      </c>
    </row>
    <row r="3" spans="1:17" x14ac:dyDescent="0.2">
      <c r="A3" t="str">
        <f>IF(AND('System Data'!$C$3="Tier 2", 'System Data'!$E$3&gt;'TIER Values'!E3), 'System Data'!$A$3, "")</f>
        <v/>
      </c>
      <c r="B3" t="str">
        <f>IF(AND('System Data'!$C$3="Tier 2", 'System Data'!$G$3&gt;'TIER Values'!E4), 'System Data'!$A$3, "")</f>
        <v/>
      </c>
      <c r="C3" t="str">
        <f>IF(AND('System Data'!$C$3="Tier 2", 'System Data'!$I$3&gt;'TIER Values'!E5), 'System Data'!$A$3, "")</f>
        <v/>
      </c>
      <c r="D3" t="str">
        <f>IF(AND('System Data'!$C$3="Tier 2", 'System Data'!$K$3&gt;'TIER Values'!E6), 'System Data'!$A$3, "")</f>
        <v/>
      </c>
      <c r="E3" t="str">
        <f>IF(AND('System Data'!$C$3="Tier 2", 'System Data'!$M$3&gt;'TIER Values'!E7), 'System Data'!$A$3, "")</f>
        <v/>
      </c>
      <c r="F3" t="str">
        <f>IF(AND('System Data'!$C$3="Tier 2", 'System Data'!$O$3&gt;'TIER Values'!E8), 'System Data'!$A$3, "")</f>
        <v/>
      </c>
      <c r="G3" t="str">
        <f>IF(AND('System Data'!$C$3="Tier 2", 'System Data'!$Q$3&gt;'TIER Values'!E9), 'System Data'!$A$3, "")</f>
        <v/>
      </c>
      <c r="H3" t="str">
        <f>IF(AND('System Data'!$C$3="Tier 2", 'System Data'!$S$3&gt;'TIER Values'!E10), 'System Data'!$A$3, "")</f>
        <v/>
      </c>
      <c r="I3" t="str">
        <f>IF(AND('System Data'!$C$3="Tier 2", 'System Data'!$U$3&gt;'TIER Values'!E11), 'System Data'!$A$3, "")</f>
        <v/>
      </c>
      <c r="J3" t="str">
        <f>IF(AND('System Data'!$C$3="Tier 2", 'System Data'!$W$3&gt;'TIER Values'!E12), 'System Data'!$A$3, "")</f>
        <v/>
      </c>
      <c r="K3" t="str">
        <f>IF(AND('System Data'!$C$3="Tier 2", 'System Data'!$Y$3&gt;'TIER Values'!E13), 'System Data'!$A$3, "")</f>
        <v/>
      </c>
      <c r="L3" t="str">
        <f>IF(AND('System Data'!$C$3="Tier 2", 'System Data'!$AA$3&gt;'TIER Values'!E14), 'System Data'!$A$3, "")</f>
        <v/>
      </c>
      <c r="M3" t="str">
        <f>IF(AND('System Data'!$C$3="Tier 2", 'System Data'!$AC$3&gt;'TIER Values'!E15), 'System Data'!$A$3, "")</f>
        <v/>
      </c>
      <c r="N3" t="str">
        <f>IF(AND('System Data'!$C$3="Tier 2", 'System Data'!$AE$3&gt;'TIER Values'!E16), 'System Data'!$A$3, "")</f>
        <v/>
      </c>
      <c r="O3" t="str">
        <f>IF(AND('System Data'!$C$3="Tier 2", 'System Data'!$AG$3&gt;'TIER Values'!E17), 'System Data'!$A$3, "")</f>
        <v/>
      </c>
      <c r="P3" t="str">
        <f>IF(AND('System Data'!$C$3="Tier 2", 'System Data'!$AI$3&gt;'TIER Values'!E18), 'System Data'!$A$3, "")</f>
        <v/>
      </c>
      <c r="Q3" t="str">
        <f>IF(AND('System Data'!$C$3="Tier 2", 'System Data'!$AK$3&gt;'TIER Values'!E19), 'System Data'!$A$3, "")</f>
        <v/>
      </c>
    </row>
    <row r="4" spans="1:17" x14ac:dyDescent="0.2">
      <c r="A4" t="str">
        <f>IF(AND('System Data'!$C$4="Tier 2", 'System Data'!$E$4&gt;'TIER Values'!E3), 'System Data'!$A$4, "")</f>
        <v/>
      </c>
      <c r="B4" t="str">
        <f>IF(AND('System Data'!$C$4="Tier 2", 'System Data'!$G$4&gt;'TIER Values'!E4), 'System Data'!$A$4, "")</f>
        <v/>
      </c>
      <c r="C4" t="str">
        <f>IF(AND('System Data'!$C$4="Tier 2", 'System Data'!$I$4&gt;'TIER Values'!E5), 'System Data'!$A$4, "")</f>
        <v/>
      </c>
      <c r="D4" t="str">
        <f>IF(AND('System Data'!$C$4="Tier 2", 'System Data'!$K$4&gt;'TIER Values'!E6), 'System Data'!$A$4, "")</f>
        <v>CUSTSQL01</v>
      </c>
      <c r="E4" t="str">
        <f>IF(AND('System Data'!$C$4="Tier 2", 'System Data'!$M$4&gt;'TIER Values'!E7), 'System Data'!$A$4, "")</f>
        <v/>
      </c>
      <c r="F4" t="str">
        <f>IF(AND('System Data'!$C$4="Tier 2", 'System Data'!$O$4&gt;'TIER Values'!E8), 'System Data'!$A$4, "")</f>
        <v>CUSTSQL01</v>
      </c>
      <c r="G4" t="str">
        <f>IF(AND('System Data'!$C$4="Tier 2", 'System Data'!$Q$4&gt;'TIER Values'!E9), 'System Data'!$A$4, "")</f>
        <v>CUSTSQL01</v>
      </c>
      <c r="H4" t="str">
        <f>IF(AND('System Data'!$C$4="Tier 2", 'System Data'!$S$4&gt;'TIER Values'!E10), 'System Data'!$A$4, "")</f>
        <v>CUSTSQL01</v>
      </c>
      <c r="I4" t="str">
        <f>IF(AND('System Data'!$C$4="Tier 2", 'System Data'!$U$4&gt;'TIER Values'!E11), 'System Data'!$A$4, "")</f>
        <v>CUSTSQL01</v>
      </c>
      <c r="J4" t="str">
        <f>IF(AND('System Data'!$C$4="Tier 2", 'System Data'!$W$4&gt;'TIER Values'!E12), 'System Data'!$A$4, "")</f>
        <v>CUSTSQL01</v>
      </c>
      <c r="K4" t="str">
        <f>IF(AND('System Data'!$C$4="Tier 2", 'System Data'!$Y$4&gt;'TIER Values'!E13), 'System Data'!$A$4, "")</f>
        <v>CUSTSQL01</v>
      </c>
      <c r="L4" t="str">
        <f>IF(AND('System Data'!$C$4="Tier 2", 'System Data'!$AA$4&gt;'TIER Values'!E14), 'System Data'!$A$4, "")</f>
        <v>CUSTSQL01</v>
      </c>
      <c r="M4" t="str">
        <f>IF(AND('System Data'!$C$4="Tier 2", 'System Data'!$AC$4&gt;'TIER Values'!E15), 'System Data'!$A$4, "")</f>
        <v>CUSTSQL01</v>
      </c>
      <c r="N4" t="str">
        <f>IF(AND('System Data'!$C$4="Tier 2", 'System Data'!$AE$4&gt;'TIER Values'!E16), 'System Data'!$A$4, "")</f>
        <v>CUSTSQL01</v>
      </c>
      <c r="O4" t="str">
        <f>IF(AND('System Data'!$C$4="Tier 2", 'System Data'!$AG$4&gt;'TIER Values'!E17), 'System Data'!$A$4, "")</f>
        <v>CUSTSQL01</v>
      </c>
      <c r="P4" t="str">
        <f>IF(AND('System Data'!$C$4="Tier 2", 'System Data'!$AI$4&gt;'TIER Values'!E18), 'System Data'!$A$4, "")</f>
        <v>CUSTSQL01</v>
      </c>
      <c r="Q4" t="str">
        <f>IF(AND('System Data'!$C$4="Tier 2", 'System Data'!$AK$4&gt;'TIER Values'!E19), 'System Data'!$A$4, "")</f>
        <v>CUSTSQL01</v>
      </c>
    </row>
    <row r="5" spans="1:17" x14ac:dyDescent="0.2">
      <c r="A5" t="str">
        <f>IF(AND('System Data'!$C$5="Tier 2", 'System Data'!$E$5&gt;'TIER Values'!E3), 'System Data'!$A$5, "")</f>
        <v/>
      </c>
      <c r="B5" t="str">
        <f>IF(AND('System Data'!$C$5="Tier 2", 'System Data'!$G$5&gt;'TIER Values'!E4), 'System Data'!$A$5, "")</f>
        <v/>
      </c>
      <c r="C5" t="str">
        <f>IF(AND('System Data'!$C$5="Tier 2", 'System Data'!$I$5&gt;'TIER Values'!E5), 'System Data'!$A$5, "")</f>
        <v/>
      </c>
      <c r="D5" t="str">
        <f>IF(AND('System Data'!$C$5="Tier 2", 'System Data'!$K$5&gt;'TIER Values'!E6), 'System Data'!$A$5, "")</f>
        <v/>
      </c>
      <c r="E5" t="str">
        <f>IF(AND('System Data'!$C$5="Tier 2", 'System Data'!$M$5&gt;'TIER Values'!E7), 'System Data'!$A$5, "")</f>
        <v/>
      </c>
      <c r="F5" t="str">
        <f>IF(AND('System Data'!$C$5="Tier 2", 'System Data'!$O$5&gt;'TIER Values'!E8), 'System Data'!$A$5, "")</f>
        <v/>
      </c>
      <c r="G5" t="str">
        <f>IF(AND('System Data'!$C$5="Tier 2", 'System Data'!$Q$5&gt;'TIER Values'!E9), 'System Data'!$A$5, "")</f>
        <v/>
      </c>
      <c r="H5" t="str">
        <f>IF(AND('System Data'!$C$5="Tier 2", 'System Data'!$S$5&gt;'TIER Values'!E10), 'System Data'!$A$5, "")</f>
        <v/>
      </c>
      <c r="I5" t="str">
        <f>IF(AND('System Data'!$C$5="Tier 2", 'System Data'!$U$5&gt;'TIER Values'!E11), 'System Data'!$A$5, "")</f>
        <v/>
      </c>
      <c r="J5" t="str">
        <f>IF(AND('System Data'!$C$5="Tier 2", 'System Data'!$W$5&gt;'TIER Values'!E12), 'System Data'!$A$5, "")</f>
        <v/>
      </c>
      <c r="K5" t="str">
        <f>IF(AND('System Data'!$C$5="Tier 2", 'System Data'!$Y$5&gt;'TIER Values'!E13), 'System Data'!$A$5, "")</f>
        <v/>
      </c>
      <c r="L5" t="str">
        <f>IF(AND('System Data'!$C$5="Tier 2", 'System Data'!$AA$5&gt;'TIER Values'!E14), 'System Data'!$A$5, "")</f>
        <v/>
      </c>
      <c r="M5" t="str">
        <f>IF(AND('System Data'!$C$5="Tier 2", 'System Data'!$AC$5&gt;'TIER Values'!E15), 'System Data'!$A$5, "")</f>
        <v/>
      </c>
      <c r="N5" t="str">
        <f>IF(AND('System Data'!$C$5="Tier 2", 'System Data'!$AE$5&gt;'TIER Values'!E16), 'System Data'!$A$5, "")</f>
        <v/>
      </c>
      <c r="O5" t="str">
        <f>IF(AND('System Data'!$C$5="Tier 2", 'System Data'!$AG$5&gt;'TIER Values'!E17), 'System Data'!$A$5, "")</f>
        <v/>
      </c>
      <c r="P5" t="str">
        <f>IF(AND('System Data'!$C$5="Tier 2", 'System Data'!$AI$5&gt;'TIER Values'!E18), 'System Data'!$A$5, "")</f>
        <v/>
      </c>
      <c r="Q5" t="str">
        <f>IF(AND('System Data'!$C$5="Tier 2", 'System Data'!$AK$5&gt;'TIER Values'!E19), 'System Data'!$A$5, "")</f>
        <v/>
      </c>
    </row>
    <row r="6" spans="1:17" x14ac:dyDescent="0.2">
      <c r="A6" t="str">
        <f>IF(AND('System Data'!$C$6="Tier 2", 'System Data'!$E$6&gt;'TIER Values'!E3), 'System Data'!$A$6, "")</f>
        <v/>
      </c>
      <c r="B6" t="str">
        <f>IF(AND('System Data'!$C$6="Tier 2", 'System Data'!$G$6&gt;'TIER Values'!E4), 'System Data'!$A$6, "")</f>
        <v/>
      </c>
      <c r="C6" t="str">
        <f>IF(AND('System Data'!$C$6="Tier 2", 'System Data'!$I$6&gt;'TIER Values'!E5), 'System Data'!$A$6, "")</f>
        <v/>
      </c>
      <c r="D6" t="str">
        <f>IF(AND('System Data'!$C$6="Tier 2", 'System Data'!$K$6&gt;'TIER Values'!E6), 'System Data'!$A$6, "")</f>
        <v/>
      </c>
      <c r="E6" t="str">
        <f>IF(AND('System Data'!$C$6="Tier 2", 'System Data'!$M$6&gt;'TIER Values'!E7), 'System Data'!$A$6, "")</f>
        <v/>
      </c>
      <c r="F6" t="str">
        <f>IF(AND('System Data'!$C$6="Tier 2", 'System Data'!$O$6&gt;'TIER Values'!E8), 'System Data'!$A$6, "")</f>
        <v/>
      </c>
      <c r="G6" t="str">
        <f>IF(AND('System Data'!$C$6="Tier 2", 'System Data'!$Q$6&gt;'TIER Values'!E9), 'System Data'!$A$6, "")</f>
        <v/>
      </c>
      <c r="H6" t="str">
        <f>IF(AND('System Data'!$C$6="Tier 2", 'System Data'!$S$6&gt;'TIER Values'!E10), 'System Data'!$A$6, "")</f>
        <v/>
      </c>
      <c r="I6" t="str">
        <f>IF(AND('System Data'!$C$6="Tier 2", 'System Data'!$U$6&gt;'TIER Values'!E11), 'System Data'!$A$6, "")</f>
        <v/>
      </c>
      <c r="J6" t="str">
        <f>IF(AND('System Data'!$C$6="Tier 2", 'System Data'!$W$6&gt;'TIER Values'!E12), 'System Data'!$A$6, "")</f>
        <v/>
      </c>
      <c r="K6" t="str">
        <f>IF(AND('System Data'!$C$6="Tier 2", 'System Data'!$Y$6&gt;'TIER Values'!E13), 'System Data'!$A$6, "")</f>
        <v/>
      </c>
      <c r="L6" t="str">
        <f>IF(AND('System Data'!$C$6="Tier 2", 'System Data'!$AA$6&gt;'TIER Values'!E14), 'System Data'!$A$6, "")</f>
        <v/>
      </c>
      <c r="M6" t="str">
        <f>IF(AND('System Data'!$C$6="Tier 2", 'System Data'!$AC$6&gt;'TIER Values'!E15), 'System Data'!$A$6, "")</f>
        <v/>
      </c>
      <c r="N6" t="str">
        <f>IF(AND('System Data'!$C$6="Tier 2", 'System Data'!$AE$6&gt;'TIER Values'!E16), 'System Data'!$A$6, "")</f>
        <v/>
      </c>
      <c r="O6" t="str">
        <f>IF(AND('System Data'!$C$6="Tier 2", 'System Data'!$AG$6&gt;'TIER Values'!E17), 'System Data'!$A$6, "")</f>
        <v/>
      </c>
      <c r="P6" t="str">
        <f>IF(AND('System Data'!$C$6="Tier 2", 'System Data'!$AI$6&gt;'TIER Values'!E18), 'System Data'!$A$6, "")</f>
        <v/>
      </c>
      <c r="Q6" t="str">
        <f>IF(AND('System Data'!$C$6="Tier 2", 'System Data'!$AK$6&gt;'TIER Values'!E19), 'System Data'!$A$6, "")</f>
        <v/>
      </c>
    </row>
    <row r="7" spans="1:17" x14ac:dyDescent="0.2">
      <c r="A7" t="str">
        <f>IF(AND('System Data'!$C$7="Tier 2", 'System Data'!$E$7&gt;'TIER Values'!E3), 'System Data'!$A$7, "")</f>
        <v>DCFW01</v>
      </c>
      <c r="B7" t="str">
        <f>IF(AND('System Data'!$C$7="Tier 2", 'System Data'!$G$7&gt;'TIER Values'!E4), 'System Data'!$A$7, "")</f>
        <v/>
      </c>
      <c r="C7" t="str">
        <f>IF(AND('System Data'!$C$7="Tier 2", 'System Data'!$I$7&gt;'TIER Values'!E5), 'System Data'!$A$7, "")</f>
        <v/>
      </c>
      <c r="D7" t="str">
        <f>IF(AND('System Data'!$C$7="Tier 2", 'System Data'!$K$7&gt;'TIER Values'!E6), 'System Data'!$A$7, "")</f>
        <v>DCFW01</v>
      </c>
      <c r="E7" t="str">
        <f>IF(AND('System Data'!$C$7="Tier 2", 'System Data'!$M$7&gt;'TIER Values'!E7), 'System Data'!$A$7, "")</f>
        <v/>
      </c>
      <c r="F7" t="str">
        <f>IF(AND('System Data'!$C$7="Tier 2", 'System Data'!$O$7&gt;'TIER Values'!E8), 'System Data'!$A$7, "")</f>
        <v/>
      </c>
      <c r="G7" t="str">
        <f>IF(AND('System Data'!$C$7="Tier 2", 'System Data'!$Q$7&gt;'TIER Values'!E9), 'System Data'!$A$7, "")</f>
        <v/>
      </c>
      <c r="H7" t="str">
        <f>IF(AND('System Data'!$C$7="Tier 2", 'System Data'!$S$7&gt;'TIER Values'!E10), 'System Data'!$A$7, "")</f>
        <v>DCFW01</v>
      </c>
      <c r="I7" t="str">
        <f>IF(AND('System Data'!$C$7="Tier 2", 'System Data'!$U$7&gt;'TIER Values'!E11), 'System Data'!$A$7, "")</f>
        <v/>
      </c>
      <c r="J7" t="str">
        <f>IF(AND('System Data'!$C$7="Tier 2", 'System Data'!$W$7&gt;'TIER Values'!E12), 'System Data'!$A$7, "")</f>
        <v/>
      </c>
      <c r="K7" t="str">
        <f>IF(AND('System Data'!$C$7="Tier 2", 'System Data'!$Y$7&gt;'TIER Values'!E13), 'System Data'!$A$7, "")</f>
        <v/>
      </c>
      <c r="L7" t="str">
        <f>IF(AND('System Data'!$C$7="Tier 2", 'System Data'!$AA$7&gt;'TIER Values'!E14), 'System Data'!$A$7, "")</f>
        <v/>
      </c>
      <c r="M7" t="str">
        <f>IF(AND('System Data'!$C$7="Tier 2", 'System Data'!$AC$7&gt;'TIER Values'!E15), 'System Data'!$A$7, "")</f>
        <v>DCFW01</v>
      </c>
      <c r="N7" t="str">
        <f>IF(AND('System Data'!$C$7="Tier 2", 'System Data'!$AE$7&gt;'TIER Values'!E16), 'System Data'!$A$7, "")</f>
        <v>DCFW01</v>
      </c>
      <c r="O7" t="str">
        <f>IF(AND('System Data'!$C$7="Tier 2", 'System Data'!$AG$7&gt;'TIER Values'!E17), 'System Data'!$A$7, "")</f>
        <v>DCFW01</v>
      </c>
      <c r="P7" t="str">
        <f>IF(AND('System Data'!$C$7="Tier 2", 'System Data'!$AI$7&gt;'TIER Values'!E18), 'System Data'!$A$7, "")</f>
        <v>DCFW01</v>
      </c>
      <c r="Q7" t="str">
        <f>IF(AND('System Data'!$C$7="Tier 2", 'System Data'!$AK$7&gt;'TIER Values'!E19), 'System Data'!$A$7, "")</f>
        <v>DCFW01</v>
      </c>
    </row>
    <row r="8" spans="1:17" x14ac:dyDescent="0.2">
      <c r="A8" t="str">
        <f>IF(AND('System Data'!$C$8="Tier 2", 'System Data'!$E$8&gt;'TIER Values'!E3), 'System Data'!$A$8, "")</f>
        <v/>
      </c>
      <c r="B8" t="str">
        <f>IF(AND('System Data'!$C$8="Tier 2", 'System Data'!$G$8&gt;'TIER Values'!E4), 'System Data'!$A$8, "")</f>
        <v/>
      </c>
      <c r="C8" t="str">
        <f>IF(AND('System Data'!$C$8="Tier 2", 'System Data'!$I$8&gt;'TIER Values'!E5), 'System Data'!$A$8, "")</f>
        <v/>
      </c>
      <c r="D8" t="str">
        <f>IF(AND('System Data'!$C$8="Tier 2", 'System Data'!$K$8&gt;'TIER Values'!E6), 'System Data'!$A$8, "")</f>
        <v/>
      </c>
      <c r="E8" t="str">
        <f>IF(AND('System Data'!$C$8="Tier 2", 'System Data'!$M$8&gt;'TIER Values'!E7), 'System Data'!$A$8, "")</f>
        <v/>
      </c>
      <c r="F8" t="str">
        <f>IF(AND('System Data'!$C$8="Tier 2", 'System Data'!$O$8&gt;'TIER Values'!E8), 'System Data'!$A$8, "")</f>
        <v/>
      </c>
      <c r="G8" t="str">
        <f>IF(AND('System Data'!$C$8="Tier 2", 'System Data'!$Q$8&gt;'TIER Values'!E9), 'System Data'!$A$8, "")</f>
        <v/>
      </c>
      <c r="H8" t="str">
        <f>IF(AND('System Data'!$C$8="Tier 2", 'System Data'!$S$8&gt;'TIER Values'!E10), 'System Data'!$A$8, "")</f>
        <v/>
      </c>
      <c r="I8" t="str">
        <f>IF(AND('System Data'!$C$8="Tier 2", 'System Data'!$U$8&gt;'TIER Values'!E11), 'System Data'!$A$8, "")</f>
        <v/>
      </c>
      <c r="J8" t="str">
        <f>IF(AND('System Data'!$C$8="Tier 2", 'System Data'!$W$8&gt;'TIER Values'!E12), 'System Data'!$A$8, "")</f>
        <v/>
      </c>
      <c r="K8" t="str">
        <f>IF(AND('System Data'!$C$8="Tier 2", 'System Data'!$Y$8&gt;'TIER Values'!E13), 'System Data'!$A$8, "")</f>
        <v/>
      </c>
      <c r="L8" t="str">
        <f>IF(AND('System Data'!$C$8="Tier 2", 'System Data'!$AA$8&gt;'TIER Values'!E14), 'System Data'!$A$8, "")</f>
        <v/>
      </c>
      <c r="M8" t="str">
        <f>IF(AND('System Data'!$C$8="Tier 2", 'System Data'!$AC$8&gt;'TIER Values'!E15), 'System Data'!$A$8, "")</f>
        <v/>
      </c>
      <c r="N8" t="str">
        <f>IF(AND('System Data'!$C$8="Tier 2", 'System Data'!$AE$8&gt;'TIER Values'!E16), 'System Data'!$A$8, "")</f>
        <v/>
      </c>
      <c r="O8" t="str">
        <f>IF(AND('System Data'!$C$8="Tier 2", 'System Data'!$AG$8&gt;'TIER Values'!E17), 'System Data'!$A$8, "")</f>
        <v/>
      </c>
      <c r="P8" t="str">
        <f>IF(AND('System Data'!$C$8="Tier 2", 'System Data'!$AI$8&gt;'TIER Values'!E18), 'System Data'!$A$8, "")</f>
        <v/>
      </c>
      <c r="Q8" t="str">
        <f>IF(AND('System Data'!$C$8="Tier 2", 'System Data'!$AK$8&gt;'TIER Values'!E19), 'System Data'!$A$8, "")</f>
        <v/>
      </c>
    </row>
  </sheetData>
  <mergeCells count="1">
    <mergeCell ref="A1:Q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00358-66D8-0541-A550-5E8D34078A5C}">
  <sheetPr codeName="Sheet7"/>
  <dimension ref="A1:Q8"/>
  <sheetViews>
    <sheetView workbookViewId="0">
      <selection activeCell="A2" sqref="A2"/>
    </sheetView>
  </sheetViews>
  <sheetFormatPr baseColWidth="10" defaultRowHeight="16" x14ac:dyDescent="0.2"/>
  <cols>
    <col min="1" max="1" width="16.33203125" bestFit="1" customWidth="1"/>
    <col min="2" max="2" width="29.6640625" customWidth="1"/>
    <col min="3" max="3" width="15" customWidth="1"/>
    <col min="4" max="4" width="19.33203125" customWidth="1"/>
    <col min="5" max="5" width="19" customWidth="1"/>
    <col min="6" max="6" width="17.83203125" customWidth="1"/>
    <col min="7" max="7" width="23.1640625" customWidth="1"/>
    <col min="8" max="8" width="18.5" customWidth="1"/>
    <col min="10" max="10" width="15.33203125" customWidth="1"/>
    <col min="11" max="11" width="17.6640625" customWidth="1"/>
    <col min="12" max="12" width="19.5" customWidth="1"/>
    <col min="13" max="13" width="24.33203125" customWidth="1"/>
    <col min="14" max="14" width="26.5" customWidth="1"/>
    <col min="15" max="15" width="19.83203125" customWidth="1"/>
    <col min="16" max="16" width="17.5" customWidth="1"/>
    <col min="17" max="17" width="22.33203125" customWidth="1"/>
  </cols>
  <sheetData>
    <row r="1" spans="1:17" ht="22" x14ac:dyDescent="0.3">
      <c r="A1" s="34" t="s">
        <v>126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</row>
    <row r="2" spans="1:17" ht="52" customHeight="1" x14ac:dyDescent="0.2">
      <c r="A2" s="26" t="s">
        <v>99</v>
      </c>
      <c r="B2" s="27" t="s">
        <v>100</v>
      </c>
      <c r="C2" s="27" t="s">
        <v>102</v>
      </c>
      <c r="D2" s="27" t="s">
        <v>101</v>
      </c>
      <c r="E2" s="27" t="s">
        <v>103</v>
      </c>
      <c r="F2" s="27" t="s">
        <v>104</v>
      </c>
      <c r="G2" s="27" t="s">
        <v>105</v>
      </c>
      <c r="H2" s="27" t="s">
        <v>106</v>
      </c>
      <c r="I2" s="27" t="s">
        <v>107</v>
      </c>
      <c r="J2" s="27" t="s">
        <v>108</v>
      </c>
      <c r="K2" s="27" t="s">
        <v>109</v>
      </c>
      <c r="L2" s="27" t="s">
        <v>110</v>
      </c>
      <c r="M2" s="27" t="s">
        <v>111</v>
      </c>
      <c r="N2" s="27" t="s">
        <v>112</v>
      </c>
      <c r="O2" s="27" t="s">
        <v>113</v>
      </c>
      <c r="P2" s="27" t="s">
        <v>114</v>
      </c>
      <c r="Q2" s="27" t="s">
        <v>115</v>
      </c>
    </row>
    <row r="3" spans="1:17" x14ac:dyDescent="0.2">
      <c r="A3" t="str">
        <f>IF(AND('System Data'!$C$3="Tier 3", 'System Data'!$E$3&gt;'TIER Values'!G3), 'System Data'!$A$3, "")</f>
        <v/>
      </c>
      <c r="B3" t="str">
        <f>IF(AND('System Data'!$C$3="Tier 3", 'System Data'!$G$3&gt;'TIER Values'!G4), 'System Data'!$A$3, "")</f>
        <v/>
      </c>
      <c r="C3" t="str">
        <f>IF(AND('System Data'!$C$3="Tier 3", 'System Data'!$I$3&gt;'TIER Values'!G5), 'System Data'!$A$3, "")</f>
        <v/>
      </c>
      <c r="D3" t="str">
        <f>IF(AND('System Data'!$C$3="Tier 3", 'System Data'!$K$3&gt;'TIER Values'!G6), 'System Data'!$A$3, "")</f>
        <v/>
      </c>
      <c r="E3" t="str">
        <f>IF(AND('System Data'!$C$3="Tier 3", 'System Data'!$M$3&gt;'TIER Values'!G7), 'System Data'!$A$3, "")</f>
        <v/>
      </c>
      <c r="F3" t="str">
        <f>IF(AND('System Data'!$C$3="Tier 3", 'System Data'!$O$3&gt;'TIER Values'!G8), 'System Data'!$A$3, "")</f>
        <v/>
      </c>
      <c r="G3" t="str">
        <f>IF(AND('System Data'!$C$3="Tier 3", 'System Data'!$Q$3&gt;'TIER Values'!G9), 'System Data'!$A$3, "")</f>
        <v/>
      </c>
      <c r="H3" t="str">
        <f>IF(AND('System Data'!$C$3="Tier 3", 'System Data'!$S$3&gt;'TIER Values'!G10), 'System Data'!$A$3, "")</f>
        <v/>
      </c>
      <c r="I3" t="str">
        <f>IF(AND('System Data'!$C$3="Tier 3", 'System Data'!$U$3&gt;'TIER Values'!G11), 'System Data'!$A$3, "")</f>
        <v/>
      </c>
      <c r="J3" t="str">
        <f>IF(AND('System Data'!$C$3="Tier 3", 'System Data'!$W$3&gt;'TIER Values'!G12), 'System Data'!$A$3, "")</f>
        <v/>
      </c>
      <c r="K3" t="str">
        <f>IF(AND('System Data'!$C$3="Tier 3", 'System Data'!$Y$3&gt;'TIER Values'!G13), 'System Data'!$A$3, "")</f>
        <v/>
      </c>
      <c r="L3" t="str">
        <f>IF(AND('System Data'!$C$3="Tier 3", 'System Data'!$AA$3&gt;'TIER Values'!G14), 'System Data'!$A$3, "")</f>
        <v/>
      </c>
      <c r="M3" t="str">
        <f>IF(AND('System Data'!$C$3="Tier 3", 'System Data'!$AC$3&gt;'TIER Values'!G15), 'System Data'!$A$3, "")</f>
        <v/>
      </c>
      <c r="N3" t="str">
        <f>IF(AND('System Data'!$C$3="Tier 3", 'System Data'!$AE$3&gt;'TIER Values'!G16), 'System Data'!$A$3, "")</f>
        <v/>
      </c>
      <c r="O3" t="str">
        <f>IF(AND('System Data'!$C$3="Tier 3", 'System Data'!$AG$3&gt;'TIER Values'!G17), 'System Data'!$A$3, "")</f>
        <v/>
      </c>
      <c r="P3" t="str">
        <f>IF(AND('System Data'!$C$3="Tier 3", 'System Data'!$AI$3&gt;'TIER Values'!G18), 'System Data'!$A$3, "")</f>
        <v/>
      </c>
      <c r="Q3" t="str">
        <f>IF(AND('System Data'!$C$3="Tier 3", 'System Data'!$AK$3&gt;'TIER Values'!G19), 'System Data'!$A$3, "")</f>
        <v/>
      </c>
    </row>
    <row r="4" spans="1:17" x14ac:dyDescent="0.2">
      <c r="A4" t="str">
        <f>IF(AND('System Data'!$C$4="Tier 3", 'System Data'!$E$4&gt;'TIER Values'!G3), 'System Data'!$A$4, "")</f>
        <v/>
      </c>
      <c r="B4" t="str">
        <f>IF(AND('System Data'!$C$4="Tier 3", 'System Data'!$G$4&gt;'TIER Values'!G4), 'System Data'!$A$4, "")</f>
        <v/>
      </c>
      <c r="C4" t="str">
        <f>IF(AND('System Data'!$C$4="Tier 3", 'System Data'!$I$4&gt;'TIER Values'!G5), 'System Data'!$A$4, "")</f>
        <v/>
      </c>
      <c r="D4" t="str">
        <f>IF(AND('System Data'!$C$4="Tier 3", 'System Data'!$K$4&gt;'TIER Values'!G6), 'System Data'!$A$4, "")</f>
        <v/>
      </c>
      <c r="E4" t="str">
        <f>IF(AND('System Data'!$C$4="Tier 3", 'System Data'!$M$4&gt;'TIER Values'!G7), 'System Data'!$A$4, "")</f>
        <v/>
      </c>
      <c r="F4" t="str">
        <f>IF(AND('System Data'!$C$4="Tier 3", 'System Data'!$O$4&gt;'TIER Values'!G8), 'System Data'!$A$4, "")</f>
        <v/>
      </c>
      <c r="G4" t="str">
        <f>IF(AND('System Data'!$C$4="Tier 3", 'System Data'!$Q$4&gt;'TIER Values'!G9), 'System Data'!$A$4, "")</f>
        <v/>
      </c>
      <c r="H4" t="str">
        <f>IF(AND('System Data'!$C$4="Tier 3", 'System Data'!$S$4&gt;'TIER Values'!G10), 'System Data'!$A$4, "")</f>
        <v/>
      </c>
      <c r="I4" t="str">
        <f>IF(AND('System Data'!$C$4="Tier 3", 'System Data'!$U$4&gt;'TIER Values'!G11), 'System Data'!$A$4, "")</f>
        <v/>
      </c>
      <c r="J4" t="str">
        <f>IF(AND('System Data'!$C$4="Tier 3", 'System Data'!$W$4&gt;'TIER Values'!G12), 'System Data'!$A$4, "")</f>
        <v/>
      </c>
      <c r="K4" t="str">
        <f>IF(AND('System Data'!$C$4="Tier 3", 'System Data'!$Y$4&gt;'TIER Values'!G13), 'System Data'!$A$4, "")</f>
        <v/>
      </c>
      <c r="L4" t="str">
        <f>IF(AND('System Data'!$C$4="Tier 3", 'System Data'!$AA$4&gt;'TIER Values'!G14), 'System Data'!$A$4, "")</f>
        <v/>
      </c>
      <c r="M4" t="str">
        <f>IF(AND('System Data'!$C$4="Tier 3", 'System Data'!$AC$4&gt;'TIER Values'!G15), 'System Data'!$A$4, "")</f>
        <v/>
      </c>
      <c r="N4" t="str">
        <f>IF(AND('System Data'!$C$4="Tier 3", 'System Data'!$AE$4&gt;'TIER Values'!G16), 'System Data'!$A$4, "")</f>
        <v/>
      </c>
      <c r="O4" t="str">
        <f>IF(AND('System Data'!$C$4="Tier 3", 'System Data'!$AG$4&gt;'TIER Values'!G17), 'System Data'!$A$4, "")</f>
        <v/>
      </c>
      <c r="P4" t="str">
        <f>IF(AND('System Data'!$C$4="Tier 3", 'System Data'!$AI$4&gt;'TIER Values'!G18), 'System Data'!$A$4, "")</f>
        <v/>
      </c>
      <c r="Q4" t="str">
        <f>IF(AND('System Data'!$C$4="Tier 3", 'System Data'!$AK$4&gt;'TIER Values'!G19), 'System Data'!$A$4, "")</f>
        <v/>
      </c>
    </row>
    <row r="5" spans="1:17" x14ac:dyDescent="0.2">
      <c r="A5" t="str">
        <f>IF(AND('System Data'!$C$5="Tier 3", 'System Data'!$E$5&gt;'TIER Values'!G3), 'System Data'!$A$5, "")</f>
        <v/>
      </c>
      <c r="B5" t="str">
        <f>IF(AND('System Data'!$C$5="Tier 3", 'System Data'!$G$5&gt;'TIER Values'!G4), 'System Data'!$A$5, "")</f>
        <v>MASApp01</v>
      </c>
      <c r="C5" t="str">
        <f>IF(AND('System Data'!$C$5="Tier 3", 'System Data'!$I$5&gt;'TIER Values'!G5), 'System Data'!$A$5, "")</f>
        <v/>
      </c>
      <c r="D5" t="str">
        <f>IF(AND('System Data'!$C$5="Tier 3", 'System Data'!$K$5&gt;'TIER Values'!G6), 'System Data'!$A$5, "")</f>
        <v>MASApp01</v>
      </c>
      <c r="E5" t="str">
        <f>IF(AND('System Data'!$C$5="Tier 3", 'System Data'!$M$5&gt;'TIER Values'!G7), 'System Data'!$A$5, "")</f>
        <v/>
      </c>
      <c r="F5" t="str">
        <f>IF(AND('System Data'!$C$5="Tier 3", 'System Data'!$O$5&gt;'TIER Values'!G8), 'System Data'!$A$5, "")</f>
        <v>MASApp01</v>
      </c>
      <c r="G5" t="str">
        <f>IF(AND('System Data'!$C$5="Tier 3", 'System Data'!$Q$5&gt;'TIER Values'!G9), 'System Data'!$A$5, "")</f>
        <v>MASApp01</v>
      </c>
      <c r="H5" t="str">
        <f>IF(AND('System Data'!$C$5="Tier 3", 'System Data'!$S$5&gt;'TIER Values'!G10), 'System Data'!$A$5, "")</f>
        <v>MASApp01</v>
      </c>
      <c r="I5" t="str">
        <f>IF(AND('System Data'!$C$5="Tier 3", 'System Data'!$U$5&gt;'TIER Values'!G11), 'System Data'!$A$5, "")</f>
        <v>MASApp01</v>
      </c>
      <c r="J5" t="str">
        <f>IF(AND('System Data'!$C$5="Tier 3", 'System Data'!$W$5&gt;'TIER Values'!G12), 'System Data'!$A$5, "")</f>
        <v>MASApp01</v>
      </c>
      <c r="K5" t="str">
        <f>IF(AND('System Data'!$C$5="Tier 3", 'System Data'!$Y$5&gt;'TIER Values'!G13), 'System Data'!$A$5, "")</f>
        <v>MASApp01</v>
      </c>
      <c r="L5" t="str">
        <f>IF(AND('System Data'!$C$5="Tier 3", 'System Data'!$AA$5&gt;'TIER Values'!G14), 'System Data'!$A$5, "")</f>
        <v>MASApp01</v>
      </c>
      <c r="M5" t="str">
        <f>IF(AND('System Data'!$C$5="Tier 3", 'System Data'!$AC$5&gt;'TIER Values'!G15), 'System Data'!$A$5, "")</f>
        <v>MASApp01</v>
      </c>
      <c r="N5" t="str">
        <f>IF(AND('System Data'!$C$5="Tier 3", 'System Data'!$AE$5&gt;'TIER Values'!G16), 'System Data'!$A$5, "")</f>
        <v>MASApp01</v>
      </c>
      <c r="O5" t="str">
        <f>IF(AND('System Data'!$C$5="Tier 3", 'System Data'!$AG$5&gt;'TIER Values'!G17), 'System Data'!$A$5, "")</f>
        <v>MASApp01</v>
      </c>
      <c r="P5" t="str">
        <f>IF(AND('System Data'!$C$5="Tier 3", 'System Data'!$AI$5&gt;'TIER Values'!G18), 'System Data'!$A$5, "")</f>
        <v>MASApp01</v>
      </c>
      <c r="Q5" t="str">
        <f>IF(AND('System Data'!$C$5="Tier 3", 'System Data'!$AK$5&gt;'TIER Values'!G19), 'System Data'!$A$5, "")</f>
        <v>MASApp01</v>
      </c>
    </row>
    <row r="6" spans="1:17" x14ac:dyDescent="0.2">
      <c r="A6" t="str">
        <f>IF(AND('System Data'!$C$6="Tier 3", 'System Data'!$E$6&gt;'TIER Values'!G3), 'System Data'!$A$6, "")</f>
        <v/>
      </c>
      <c r="B6" t="str">
        <f>IF(AND('System Data'!$C$6="Tier 3", 'System Data'!$G$6&gt;'TIER Values'!G4), 'System Data'!$A$6, "")</f>
        <v/>
      </c>
      <c r="C6" t="str">
        <f>IF(AND('System Data'!$C$6="Tier 3", 'System Data'!$I$6&gt;'TIER Values'!G5), 'System Data'!$A$6, "")</f>
        <v/>
      </c>
      <c r="D6" t="str">
        <f>IF(AND('System Data'!$C$6="Tier 3", 'System Data'!$K$6&gt;'TIER Values'!G6), 'System Data'!$A$6, "")</f>
        <v/>
      </c>
      <c r="E6" t="str">
        <f>IF(AND('System Data'!$C$6="Tier 3", 'System Data'!$M$6&gt;'TIER Values'!G7), 'System Data'!$A$6, "")</f>
        <v/>
      </c>
      <c r="F6" t="str">
        <f>IF(AND('System Data'!$C$6="Tier 3", 'System Data'!$O$6&gt;'TIER Values'!G8), 'System Data'!$A$6, "")</f>
        <v/>
      </c>
      <c r="G6" t="str">
        <f>IF(AND('System Data'!$C$6="Tier 3", 'System Data'!$Q$6&gt;'TIER Values'!G9), 'System Data'!$A$6, "")</f>
        <v/>
      </c>
      <c r="H6" t="str">
        <f>IF(AND('System Data'!$C$6="Tier 3", 'System Data'!$S$6&gt;'TIER Values'!G10), 'System Data'!$A$6, "")</f>
        <v/>
      </c>
      <c r="I6" t="str">
        <f>IF(AND('System Data'!$C$6="Tier 3", 'System Data'!$U$6&gt;'TIER Values'!G11), 'System Data'!$A$6, "")</f>
        <v/>
      </c>
      <c r="J6" t="str">
        <f>IF(AND('System Data'!$C$6="Tier 3", 'System Data'!$W$6&gt;'TIER Values'!G12), 'System Data'!$A$6, "")</f>
        <v/>
      </c>
      <c r="K6" t="str">
        <f>IF(AND('System Data'!$C$6="Tier 3", 'System Data'!$Y$6&gt;'TIER Values'!G13), 'System Data'!$A$6, "")</f>
        <v/>
      </c>
      <c r="L6" t="str">
        <f>IF(AND('System Data'!$C$6="Tier 3", 'System Data'!$AA$6&gt;'TIER Values'!G14), 'System Data'!$A$6, "")</f>
        <v/>
      </c>
      <c r="M6" t="str">
        <f>IF(AND('System Data'!$C$6="Tier 3", 'System Data'!$AC$6&gt;'TIER Values'!G15), 'System Data'!$A$6, "")</f>
        <v/>
      </c>
      <c r="N6" t="str">
        <f>IF(AND('System Data'!$C$6="Tier 3", 'System Data'!$AE$6&gt;'TIER Values'!G16), 'System Data'!$A$6, "")</f>
        <v/>
      </c>
      <c r="O6" t="str">
        <f>IF(AND('System Data'!$C$6="Tier 3", 'System Data'!$AG$6&gt;'TIER Values'!G17), 'System Data'!$A$6, "")</f>
        <v/>
      </c>
      <c r="P6" t="str">
        <f>IF(AND('System Data'!$C$6="Tier 3", 'System Data'!$AI$6&gt;'TIER Values'!G18), 'System Data'!$A$6, "")</f>
        <v/>
      </c>
      <c r="Q6" t="str">
        <f>IF(AND('System Data'!$C$6="Tier 3", 'System Data'!$AK$6&gt;'TIER Values'!G19), 'System Data'!$A$6, "")</f>
        <v/>
      </c>
    </row>
    <row r="7" spans="1:17" x14ac:dyDescent="0.2">
      <c r="A7" t="str">
        <f>IF(AND('System Data'!$C$7="Tier 3", 'System Data'!$E$7&gt;'TIER Values'!G3), 'System Data'!$A$7, "")</f>
        <v/>
      </c>
      <c r="B7" t="str">
        <f>IF(AND('System Data'!$C$7="Tier 3", 'System Data'!$G$7&gt;'TIER Values'!G4), 'System Data'!$A$7, "")</f>
        <v/>
      </c>
      <c r="C7" t="str">
        <f>IF(AND('System Data'!$C$7="Tier 3", 'System Data'!$I$7&gt;'TIER Values'!G5), 'System Data'!$A$7, "")</f>
        <v/>
      </c>
      <c r="D7" t="str">
        <f>IF(AND('System Data'!$C$7="Tier 3", 'System Data'!$K$7&gt;'TIER Values'!G6), 'System Data'!$A$7, "")</f>
        <v/>
      </c>
      <c r="E7" t="str">
        <f>IF(AND('System Data'!$C$7="Tier 3", 'System Data'!$M$7&gt;'TIER Values'!G7), 'System Data'!$A$7, "")</f>
        <v/>
      </c>
      <c r="F7" t="str">
        <f>IF(AND('System Data'!$C$7="Tier 3", 'System Data'!$O$7&gt;'TIER Values'!G8), 'System Data'!$A$7, "")</f>
        <v/>
      </c>
      <c r="G7" t="str">
        <f>IF(AND('System Data'!$C$7="Tier 3", 'System Data'!$Q$7&gt;'TIER Values'!G9), 'System Data'!$A$7, "")</f>
        <v/>
      </c>
      <c r="H7" t="str">
        <f>IF(AND('System Data'!$C$7="Tier 3", 'System Data'!$S$7&gt;'TIER Values'!G10), 'System Data'!$A$7, "")</f>
        <v/>
      </c>
      <c r="I7" t="str">
        <f>IF(AND('System Data'!$C$7="Tier 3", 'System Data'!$U$7&gt;'TIER Values'!G11), 'System Data'!$A$7, "")</f>
        <v/>
      </c>
      <c r="J7" t="str">
        <f>IF(AND('System Data'!$C$7="Tier 3", 'System Data'!$W$7&gt;'TIER Values'!G12), 'System Data'!$A$7, "")</f>
        <v/>
      </c>
      <c r="K7" t="str">
        <f>IF(AND('System Data'!$C$7="Tier 3", 'System Data'!$Y$7&gt;'TIER Values'!G13), 'System Data'!$A$7, "")</f>
        <v/>
      </c>
      <c r="L7" t="str">
        <f>IF(AND('System Data'!$C$7="Tier 3", 'System Data'!$AA$7&gt;'TIER Values'!G14), 'System Data'!$A$7, "")</f>
        <v/>
      </c>
      <c r="M7" t="str">
        <f>IF(AND('System Data'!$C$7="Tier 3", 'System Data'!$AC$7&gt;'TIER Values'!G15), 'System Data'!$A$7, "")</f>
        <v/>
      </c>
      <c r="N7" t="str">
        <f>IF(AND('System Data'!$C$7="Tier 3", 'System Data'!$AE$7&gt;'TIER Values'!G16), 'System Data'!$A$7, "")</f>
        <v/>
      </c>
      <c r="O7" t="str">
        <f>IF(AND('System Data'!$C$7="Tier 3", 'System Data'!$AG$7&gt;'TIER Values'!G17), 'System Data'!$A$7, "")</f>
        <v/>
      </c>
      <c r="P7" t="str">
        <f>IF(AND('System Data'!$C$7="Tier 3", 'System Data'!$AI$7&gt;'TIER Values'!G18), 'System Data'!$A$7, "")</f>
        <v/>
      </c>
      <c r="Q7" t="str">
        <f>IF(AND('System Data'!$C$7="Tier 3", 'System Data'!$AK$7&gt;'TIER Values'!G19), 'System Data'!$A$7, "")</f>
        <v/>
      </c>
    </row>
    <row r="8" spans="1:17" x14ac:dyDescent="0.2">
      <c r="A8" t="str">
        <f>IF(AND('System Data'!$C$8="Tier 3", 'System Data'!$E$8&gt;'TIER Values'!G3), 'System Data'!$A$8, "")</f>
        <v/>
      </c>
      <c r="B8" t="str">
        <f>IF(AND('System Data'!$C$8="Tier 3", 'System Data'!$G$8&gt;'TIER Values'!G4), 'System Data'!$A$8, "")</f>
        <v/>
      </c>
      <c r="C8" t="str">
        <f>IF(AND('System Data'!$C$8="Tier 3", 'System Data'!$I$8&gt;'TIER Values'!G5), 'System Data'!$A$8, "")</f>
        <v/>
      </c>
      <c r="D8" t="str">
        <f>IF(AND('System Data'!$C$8="Tier 3", 'System Data'!$K$8&gt;'TIER Values'!G6), 'System Data'!$A$8, "")</f>
        <v/>
      </c>
      <c r="E8" t="str">
        <f>IF(AND('System Data'!$C$8="Tier 3", 'System Data'!$M$8&gt;'TIER Values'!G7), 'System Data'!$A$8, "")</f>
        <v/>
      </c>
      <c r="F8" t="str">
        <f>IF(AND('System Data'!$C$8="Tier 3", 'System Data'!$O$8&gt;'TIER Values'!G8), 'System Data'!$A$8, "")</f>
        <v/>
      </c>
      <c r="G8" t="str">
        <f>IF(AND('System Data'!$C$8="Tier 3", 'System Data'!$Q$8&gt;'TIER Values'!G9), 'System Data'!$A$8, "")</f>
        <v/>
      </c>
      <c r="H8" t="str">
        <f>IF(AND('System Data'!$C$8="Tier 3", 'System Data'!$S$8&gt;'TIER Values'!G10), 'System Data'!$A$8, "")</f>
        <v/>
      </c>
      <c r="I8" t="str">
        <f>IF(AND('System Data'!$C$8="Tier 3", 'System Data'!$U$8&gt;'TIER Values'!G11), 'System Data'!$A$8, "")</f>
        <v/>
      </c>
      <c r="J8" t="str">
        <f>IF(AND('System Data'!$C$8="Tier 3", 'System Data'!$W$8&gt;'TIER Values'!G12), 'System Data'!$A$8, "")</f>
        <v/>
      </c>
      <c r="K8" t="str">
        <f>IF(AND('System Data'!$C$8="Tier 3", 'System Data'!$Y$8&gt;'TIER Values'!G13), 'System Data'!$A$8, "")</f>
        <v/>
      </c>
      <c r="L8" t="str">
        <f>IF(AND('System Data'!$C$8="Tier 3", 'System Data'!$AA$8&gt;'TIER Values'!G14), 'System Data'!$A$8, "")</f>
        <v/>
      </c>
      <c r="M8" t="str">
        <f>IF(AND('System Data'!$C$8="Tier 3", 'System Data'!$AC$8&gt;'TIER Values'!G15), 'System Data'!$A$8, "")</f>
        <v/>
      </c>
      <c r="N8" t="str">
        <f>IF(AND('System Data'!$C$8="Tier 3", 'System Data'!$AE$8&gt;'TIER Values'!G16), 'System Data'!$A$8, "")</f>
        <v/>
      </c>
      <c r="O8" t="str">
        <f>IF(AND('System Data'!$C$8="Tier 3", 'System Data'!$AG$8&gt;'TIER Values'!G17), 'System Data'!$A$8, "")</f>
        <v/>
      </c>
      <c r="P8" t="str">
        <f>IF(AND('System Data'!$C$8="Tier 3", 'System Data'!$AI$8&gt;'TIER Values'!G18), 'System Data'!$A$8, "")</f>
        <v/>
      </c>
      <c r="Q8" t="str">
        <f>IF(AND('System Data'!$C$8="Tier 3", 'System Data'!$AK$8&gt;'TIER Values'!G19), 'System Data'!$A$8, "")</f>
        <v/>
      </c>
    </row>
  </sheetData>
  <mergeCells count="1">
    <mergeCell ref="A1:Q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74FC7-7429-3947-A0EE-E2C408C5D879}">
  <sheetPr codeName="Sheet8"/>
  <dimension ref="A1:Q8"/>
  <sheetViews>
    <sheetView workbookViewId="0">
      <selection activeCell="A2" sqref="A2"/>
    </sheetView>
  </sheetViews>
  <sheetFormatPr baseColWidth="10" defaultRowHeight="16" x14ac:dyDescent="0.2"/>
  <cols>
    <col min="1" max="1" width="20.5" customWidth="1"/>
    <col min="2" max="2" width="27.83203125" customWidth="1"/>
    <col min="3" max="3" width="14.83203125" customWidth="1"/>
    <col min="4" max="4" width="19.5" customWidth="1"/>
    <col min="5" max="6" width="17.83203125" customWidth="1"/>
    <col min="7" max="7" width="19.6640625" customWidth="1"/>
    <col min="8" max="8" width="18.1640625" customWidth="1"/>
    <col min="9" max="9" width="13.83203125" customWidth="1"/>
    <col min="10" max="10" width="16.5" customWidth="1"/>
    <col min="11" max="11" width="19.83203125" customWidth="1"/>
    <col min="12" max="12" width="22.6640625" customWidth="1"/>
    <col min="13" max="13" width="26.5" customWidth="1"/>
    <col min="14" max="14" width="27.5" customWidth="1"/>
    <col min="15" max="15" width="15.6640625" bestFit="1" customWidth="1"/>
    <col min="16" max="16" width="17.83203125" customWidth="1"/>
    <col min="17" max="17" width="23.33203125" customWidth="1"/>
  </cols>
  <sheetData>
    <row r="1" spans="1:17" ht="22" x14ac:dyDescent="0.3">
      <c r="A1" s="34" t="s">
        <v>127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</row>
    <row r="2" spans="1:17" ht="53" customHeight="1" x14ac:dyDescent="0.2">
      <c r="A2" s="26" t="s">
        <v>99</v>
      </c>
      <c r="B2" s="27" t="s">
        <v>100</v>
      </c>
      <c r="C2" s="27" t="s">
        <v>102</v>
      </c>
      <c r="D2" s="27" t="s">
        <v>101</v>
      </c>
      <c r="E2" s="27" t="s">
        <v>103</v>
      </c>
      <c r="F2" s="27" t="s">
        <v>104</v>
      </c>
      <c r="G2" s="27" t="s">
        <v>105</v>
      </c>
      <c r="H2" s="27" t="s">
        <v>106</v>
      </c>
      <c r="I2" s="27" t="s">
        <v>107</v>
      </c>
      <c r="J2" s="27" t="s">
        <v>108</v>
      </c>
      <c r="K2" s="27" t="s">
        <v>109</v>
      </c>
      <c r="L2" s="27" t="s">
        <v>110</v>
      </c>
      <c r="M2" s="27" t="s">
        <v>111</v>
      </c>
      <c r="N2" s="27" t="s">
        <v>112</v>
      </c>
      <c r="O2" s="27" t="s">
        <v>113</v>
      </c>
      <c r="P2" s="27" t="s">
        <v>114</v>
      </c>
      <c r="Q2" s="27" t="s">
        <v>115</v>
      </c>
    </row>
    <row r="3" spans="1:17" x14ac:dyDescent="0.2">
      <c r="A3" t="str">
        <f>IF(AND('System Data'!$C$3="Unranked", 'System Data'!$E$3&gt;'TIER Values'!I3), 'System Data'!$A$3, "")</f>
        <v/>
      </c>
      <c r="B3" t="str">
        <f>IF(AND('System Data'!$C$3="Unranked", 'System Data'!$G$3&gt;'TIER Values'!I4), 'System Data'!$A$3, "")</f>
        <v/>
      </c>
      <c r="C3" t="str">
        <f>IF(AND('System Data'!$C$3="Unranked", 'System Data'!$I$3&gt;'TIER Values'!I5), 'System Data'!$A$3, "")</f>
        <v/>
      </c>
      <c r="D3" t="str">
        <f>IF(AND('System Data'!$C$3="Unranked", 'System Data'!$K$3&gt;'TIER Values'!I6), 'System Data'!$A$3, "")</f>
        <v/>
      </c>
      <c r="E3" t="str">
        <f>IF(AND('System Data'!$C$3="Unranked", 'System Data'!$M$3&gt;'TIER Values'!I7), 'System Data'!$A$3, "")</f>
        <v/>
      </c>
      <c r="F3" t="str">
        <f>IF(AND('System Data'!$C$3="Unranked", 'System Data'!$O$3&gt;'TIER Values'!I8), 'System Data'!$A$3, "")</f>
        <v/>
      </c>
      <c r="G3" t="str">
        <f>IF(AND('System Data'!$C$3="Unranked", 'System Data'!$Q$3&gt;'TIER Values'!I9), 'System Data'!$A$3, "")</f>
        <v/>
      </c>
      <c r="H3" t="str">
        <f>IF(AND('System Data'!$C$3="Unranked", 'System Data'!$S$3&gt;'TIER Values'!I10), 'System Data'!$A$3, "")</f>
        <v/>
      </c>
      <c r="I3" t="str">
        <f>IF(AND('System Data'!$C$3="Unranked", 'System Data'!$U$3&gt;'TIER Values'!I11), 'System Data'!$A$3, "")</f>
        <v/>
      </c>
      <c r="J3" t="str">
        <f>IF(AND('System Data'!$C$3="Unranked", 'System Data'!$W$3&gt;'TIER Values'!I12), 'System Data'!$A$3, "")</f>
        <v/>
      </c>
      <c r="K3" t="str">
        <f>IF(AND('System Data'!$C$3="Unranked", 'System Data'!$Y$3&gt;'TIER Values'!I13), 'System Data'!$A$3, "")</f>
        <v/>
      </c>
      <c r="L3" t="str">
        <f>IF(AND('System Data'!$C$3="Unranked", 'System Data'!$AA$3&gt;'TIER Values'!I14), 'System Data'!$A$3, "")</f>
        <v/>
      </c>
      <c r="M3" t="str">
        <f>IF(AND('System Data'!$C$3="Unranked", 'System Data'!$AC$3&gt;'TIER Values'!I15), 'System Data'!$A$3, "")</f>
        <v/>
      </c>
      <c r="N3" t="str">
        <f>IF(AND('System Data'!$C$3="Unranked", 'System Data'!$AE$3&gt;'TIER Values'!I16), 'System Data'!$A$3, "")</f>
        <v/>
      </c>
      <c r="O3" t="str">
        <f>IF(AND('System Data'!$C$3="Unranked", 'System Data'!$AG$3&gt;'TIER Values'!I17), 'System Data'!$A$3, "")</f>
        <v/>
      </c>
      <c r="P3" t="str">
        <f>IF(AND('System Data'!$C$3="Unranked", 'System Data'!$AI$3&gt;'TIER Values'!I18), 'System Data'!$A$3, "")</f>
        <v/>
      </c>
      <c r="Q3" t="str">
        <f>IF(AND('System Data'!$C$3="Unranked", 'System Data'!$AK$3&gt;'TIER Values'!I19), 'System Data'!$A$3, "")</f>
        <v/>
      </c>
    </row>
    <row r="4" spans="1:17" x14ac:dyDescent="0.2">
      <c r="A4" t="str">
        <f>IF(AND('System Data'!$C$4="Unranked", 'System Data'!$E$4&gt;'TIER Values'!I3), 'System Data'!$A$4, "")</f>
        <v/>
      </c>
      <c r="B4" t="str">
        <f>IF(AND('System Data'!$C$4="Unranked", 'System Data'!$G$4&gt;'TIER Values'!I4), 'System Data'!$A$4, "")</f>
        <v/>
      </c>
      <c r="C4" t="str">
        <f>IF(AND('System Data'!$C$4="Unranked", 'System Data'!$I$4&gt;'TIER Values'!I5), 'System Data'!$A$4, "")</f>
        <v/>
      </c>
      <c r="D4" t="str">
        <f>IF(AND('System Data'!$C$4="Unranked", 'System Data'!$K$4&gt;'TIER Values'!I6), 'System Data'!$A$4, "")</f>
        <v/>
      </c>
      <c r="E4" t="str">
        <f>IF(AND('System Data'!$C$4="Unranked", 'System Data'!$M$4&gt;'TIER Values'!I7), 'System Data'!$A$4, "")</f>
        <v/>
      </c>
      <c r="F4" t="str">
        <f>IF(AND('System Data'!$C$4="Unranked", 'System Data'!$O$4&gt;'TIER Values'!I8), 'System Data'!$A$4, "")</f>
        <v/>
      </c>
      <c r="G4" t="str">
        <f>IF(AND('System Data'!$C$4="Unranked", 'System Data'!$Q$4&gt;'TIER Values'!I9), 'System Data'!$A$4, "")</f>
        <v/>
      </c>
      <c r="H4" t="str">
        <f>IF(AND('System Data'!$C$4="Unranked", 'System Data'!$S$4&gt;'TIER Values'!I10), 'System Data'!$A$4, "")</f>
        <v/>
      </c>
      <c r="I4" t="str">
        <f>IF(AND('System Data'!$C$4="Unranked", 'System Data'!$U$4&gt;'TIER Values'!I11), 'System Data'!$A$4, "")</f>
        <v/>
      </c>
      <c r="J4" t="str">
        <f>IF(AND('System Data'!$C$4="Unranked", 'System Data'!$W$4&gt;'TIER Values'!I12), 'System Data'!$A$4, "")</f>
        <v/>
      </c>
      <c r="K4" t="str">
        <f>IF(AND('System Data'!$C$4="Unranked", 'System Data'!$Y$4&gt;'TIER Values'!I13), 'System Data'!$A$4, "")</f>
        <v/>
      </c>
      <c r="L4" t="str">
        <f>IF(AND('System Data'!$C$4="Unranked", 'System Data'!$AA$4&gt;'TIER Values'!I14), 'System Data'!$A$4, "")</f>
        <v/>
      </c>
      <c r="M4" t="str">
        <f>IF(AND('System Data'!$C$4="Unranked", 'System Data'!$AC$4&gt;'TIER Values'!I15), 'System Data'!$A$4, "")</f>
        <v/>
      </c>
      <c r="N4" t="str">
        <f>IF(AND('System Data'!$C$4="Unranked", 'System Data'!$AE$4&gt;'TIER Values'!I16), 'System Data'!$A$4, "")</f>
        <v/>
      </c>
      <c r="O4" t="str">
        <f>IF(AND('System Data'!$C$4="Unranked", 'System Data'!$AG$4&gt;'TIER Values'!I17), 'System Data'!$A$4, "")</f>
        <v/>
      </c>
      <c r="P4" t="str">
        <f>IF(AND('System Data'!$C$4="Unranked", 'System Data'!$AI$4&gt;'TIER Values'!I18), 'System Data'!$A$4, "")</f>
        <v/>
      </c>
      <c r="Q4" t="str">
        <f>IF(AND('System Data'!$C$4="Unranked", 'System Data'!$AK$4&gt;'TIER Values'!I19), 'System Data'!$A$4, "")</f>
        <v/>
      </c>
    </row>
    <row r="5" spans="1:17" x14ac:dyDescent="0.2">
      <c r="A5" t="str">
        <f>IF(AND('System Data'!$C$5="Unranked", 'System Data'!$E$5&gt;'TIER Values'!I3), 'System Data'!$A$5, "")</f>
        <v/>
      </c>
      <c r="B5" t="str">
        <f>IF(AND('System Data'!$C$5="Unranked", 'System Data'!$G$5&gt;'TIER Values'!I4), 'System Data'!$A$5, "")</f>
        <v/>
      </c>
      <c r="C5" t="str">
        <f>IF(AND('System Data'!$C$5="Unranked", 'System Data'!$I$5&gt;'TIER Values'!I5), 'System Data'!$A$5, "")</f>
        <v/>
      </c>
      <c r="D5" t="str">
        <f>IF(AND('System Data'!$C$5="Unranked", 'System Data'!$K$5&gt;'TIER Values'!I6), 'System Data'!$A$5, "")</f>
        <v/>
      </c>
      <c r="E5" t="str">
        <f>IF(AND('System Data'!$C$5="Unranked", 'System Data'!$M$5&gt;'TIER Values'!I7), 'System Data'!$A$5, "")</f>
        <v/>
      </c>
      <c r="F5" t="str">
        <f>IF(AND('System Data'!$C$5="Unranked", 'System Data'!$O$5&gt;'TIER Values'!I8), 'System Data'!$A$5, "")</f>
        <v/>
      </c>
      <c r="G5" t="str">
        <f>IF(AND('System Data'!$C$5="Unranked", 'System Data'!$Q$5&gt;'TIER Values'!I9), 'System Data'!$A$5, "")</f>
        <v/>
      </c>
      <c r="H5" t="str">
        <f>IF(AND('System Data'!$C$5="Unranked", 'System Data'!$S$5&gt;'TIER Values'!I10), 'System Data'!$A$5, "")</f>
        <v/>
      </c>
      <c r="I5" t="str">
        <f>IF(AND('System Data'!$C$5="Unranked", 'System Data'!$U$5&gt;'TIER Values'!I11), 'System Data'!$A$5, "")</f>
        <v/>
      </c>
      <c r="J5" t="str">
        <f>IF(AND('System Data'!$C$5="Unranked", 'System Data'!$W$5&gt;'TIER Values'!I12), 'System Data'!$A$5, "")</f>
        <v/>
      </c>
      <c r="K5" t="str">
        <f>IF(AND('System Data'!$C$5="Unranked", 'System Data'!$Y$5&gt;'TIER Values'!I13), 'System Data'!$A$5, "")</f>
        <v/>
      </c>
      <c r="L5" t="str">
        <f>IF(AND('System Data'!$C$5="Unranked", 'System Data'!$AA$5&gt;'TIER Values'!I14), 'System Data'!$A$5, "")</f>
        <v/>
      </c>
      <c r="M5" t="str">
        <f>IF(AND('System Data'!$C$5="Unranked", 'System Data'!$AC$5&gt;'TIER Values'!I15), 'System Data'!$A$5, "")</f>
        <v/>
      </c>
      <c r="N5" t="str">
        <f>IF(AND('System Data'!$C$5="Unranked", 'System Data'!$AE$5&gt;'TIER Values'!I16), 'System Data'!$A$5, "")</f>
        <v/>
      </c>
      <c r="O5" t="str">
        <f>IF(AND('System Data'!$C$5="Unranked", 'System Data'!$AG$5&gt;'TIER Values'!I17), 'System Data'!$A$5, "")</f>
        <v/>
      </c>
      <c r="P5" t="str">
        <f>IF(AND('System Data'!$C$5="Unranked", 'System Data'!$AI$5&gt;'TIER Values'!I18), 'System Data'!$A$5, "")</f>
        <v/>
      </c>
      <c r="Q5" t="str">
        <f>IF(AND('System Data'!$C$5="Unranked", 'System Data'!$AK$5&gt;'TIER Values'!I19), 'System Data'!$A$5, "")</f>
        <v/>
      </c>
    </row>
    <row r="6" spans="1:17" x14ac:dyDescent="0.2">
      <c r="A6" t="str">
        <f>IF(AND('System Data'!$C$6="Unranked", 'System Data'!$E$6&gt;'TIER Values'!I3), 'System Data'!$A$6, "")</f>
        <v/>
      </c>
      <c r="B6" t="str">
        <f>IF(AND('System Data'!$C$6="Unranked", 'System Data'!$G$6&gt;'TIER Values'!I4), 'System Data'!$A$6, "")</f>
        <v/>
      </c>
      <c r="C6" t="str">
        <f>IF(AND('System Data'!$C$6="Unranked", 'System Data'!$I$6&gt;'TIER Values'!I5), 'System Data'!$A$6, "")</f>
        <v/>
      </c>
      <c r="D6" t="str">
        <f>IF(AND('System Data'!$C$6="Unranked", 'System Data'!$K$6&gt;'TIER Values'!I6), 'System Data'!$A$6, "")</f>
        <v>MSLS01 (license server)</v>
      </c>
      <c r="E6" t="str">
        <f>IF(AND('System Data'!$C$6="Unranked", 'System Data'!$M$6&gt;'TIER Values'!I7), 'System Data'!$A$6, "")</f>
        <v/>
      </c>
      <c r="F6" t="str">
        <f>IF(AND('System Data'!$C$6="Unranked", 'System Data'!$O$6&gt;'TIER Values'!I8), 'System Data'!$A$6, "")</f>
        <v>MSLS01 (license server)</v>
      </c>
      <c r="G6" t="str">
        <f>IF(AND('System Data'!$C$6="Unranked", 'System Data'!$Q$6&gt;'TIER Values'!I9), 'System Data'!$A$6, "")</f>
        <v>MSLS01 (license server)</v>
      </c>
      <c r="H6" t="str">
        <f>IF(AND('System Data'!$C$6="Unranked", 'System Data'!$S$6&gt;'TIER Values'!I10), 'System Data'!$A$6, "")</f>
        <v>MSLS01 (license server)</v>
      </c>
      <c r="I6" t="str">
        <f>IF(AND('System Data'!$C$6="Unranked", 'System Data'!$U$6&gt;'TIER Values'!I11), 'System Data'!$A$6, "")</f>
        <v>MSLS01 (license server)</v>
      </c>
      <c r="J6" t="str">
        <f>IF(AND('System Data'!$C$6="Unranked", 'System Data'!$W$6&gt;'TIER Values'!I12), 'System Data'!$A$6, "")</f>
        <v>MSLS01 (license server)</v>
      </c>
      <c r="K6" t="str">
        <f>IF(AND('System Data'!$C$6="Unranked", 'System Data'!$Y$6&gt;'TIER Values'!I13), 'System Data'!$A$6, "")</f>
        <v>MSLS01 (license server)</v>
      </c>
      <c r="L6" t="str">
        <f>IF(AND('System Data'!$C$6="Unranked", 'System Data'!$AA$6&gt;'TIER Values'!I14), 'System Data'!$A$6, "")</f>
        <v>MSLS01 (license server)</v>
      </c>
      <c r="M6" t="str">
        <f>IF(AND('System Data'!$C$6="Unranked", 'System Data'!$AC$6&gt;'TIER Values'!I15), 'System Data'!$A$6, "")</f>
        <v>MSLS01 (license server)</v>
      </c>
      <c r="N6" t="str">
        <f>IF(AND('System Data'!$C$6="Unranked", 'System Data'!$AE$6&gt;'TIER Values'!I16), 'System Data'!$A$6, "")</f>
        <v>MSLS01 (license server)</v>
      </c>
      <c r="O6" t="str">
        <f>IF(AND('System Data'!$C$6="Unranked", 'System Data'!$AG$6&gt;'TIER Values'!I17), 'System Data'!$A$6, "")</f>
        <v/>
      </c>
      <c r="P6" t="str">
        <f>IF(AND('System Data'!$C$6="Unranked", 'System Data'!$AI$6&gt;'TIER Values'!I18), 'System Data'!$A$6, "")</f>
        <v/>
      </c>
      <c r="Q6" t="str">
        <f>IF(AND('System Data'!$C$6="Unranked", 'System Data'!$AK$6&gt;'TIER Values'!I19), 'System Data'!$A$6, "")</f>
        <v>MSLS01 (license server)</v>
      </c>
    </row>
    <row r="7" spans="1:17" x14ac:dyDescent="0.2">
      <c r="A7" t="str">
        <f>IF(AND('System Data'!$C$7="Unranked", 'System Data'!$E$7&gt;'TIER Values'!I3), 'System Data'!$A$7, "")</f>
        <v/>
      </c>
      <c r="B7" t="str">
        <f>IF(AND('System Data'!$C$7="Unranked", 'System Data'!$G$7&gt;'TIER Values'!I4), 'System Data'!$A$7, "")</f>
        <v/>
      </c>
      <c r="C7" t="str">
        <f>IF(AND('System Data'!$C$7="Unranked", 'System Data'!$I$7&gt;'TIER Values'!I5), 'System Data'!$A$7, "")</f>
        <v/>
      </c>
      <c r="D7" t="str">
        <f>IF(AND('System Data'!$C$7="Unranked", 'System Data'!$K$7&gt;'TIER Values'!I6), 'System Data'!$A$7, "")</f>
        <v/>
      </c>
      <c r="E7" t="str">
        <f>IF(AND('System Data'!$C$7="Unranked", 'System Data'!$M$7&gt;'TIER Values'!I7), 'System Data'!$A$7, "")</f>
        <v/>
      </c>
      <c r="F7" t="str">
        <f>IF(AND('System Data'!$C$7="Unranked", 'System Data'!$O$7&gt;'TIER Values'!I8), 'System Data'!$A$7, "")</f>
        <v/>
      </c>
      <c r="G7" t="str">
        <f>IF(AND('System Data'!$C$7="Unranked", 'System Data'!$Q$7&gt;'TIER Values'!I9), 'System Data'!$A$7, "")</f>
        <v/>
      </c>
      <c r="H7" t="str">
        <f>IF(AND('System Data'!$C$7="Unranked", 'System Data'!$S$7&gt;'TIER Values'!I10), 'System Data'!$A$7, "")</f>
        <v/>
      </c>
      <c r="I7" t="str">
        <f>IF(AND('System Data'!$C$7="Unranked", 'System Data'!$U$7&gt;'TIER Values'!I11), 'System Data'!$A$7, "")</f>
        <v/>
      </c>
      <c r="J7" t="str">
        <f>IF(AND('System Data'!$C$7="Unranked", 'System Data'!$W$7&gt;'TIER Values'!I12), 'System Data'!$A$7, "")</f>
        <v/>
      </c>
      <c r="K7" t="str">
        <f>IF(AND('System Data'!$C$7="Unranked", 'System Data'!$Y$7&gt;'TIER Values'!I13), 'System Data'!$A$7, "")</f>
        <v/>
      </c>
      <c r="L7" t="str">
        <f>IF(AND('System Data'!$C$7="Unranked", 'System Data'!$AA$7&gt;'TIER Values'!I14), 'System Data'!$A$7, "")</f>
        <v/>
      </c>
      <c r="M7" t="str">
        <f>IF(AND('System Data'!$C$7="Unranked", 'System Data'!$AC$7&gt;'TIER Values'!I15), 'System Data'!$A$7, "")</f>
        <v/>
      </c>
      <c r="N7" t="str">
        <f>IF(AND('System Data'!$C$7="Unranked", 'System Data'!$AE$7&gt;'TIER Values'!I16), 'System Data'!$A$7, "")</f>
        <v/>
      </c>
      <c r="O7" t="str">
        <f>IF(AND('System Data'!$C$7="Unranked", 'System Data'!$AG$7&gt;'TIER Values'!I17), 'System Data'!$A$7, "")</f>
        <v/>
      </c>
      <c r="P7" t="str">
        <f>IF(AND('System Data'!$C$7="Unranked", 'System Data'!$AI$7&gt;'TIER Values'!I18), 'System Data'!$A$7, "")</f>
        <v/>
      </c>
      <c r="Q7" t="str">
        <f>IF(AND('System Data'!$C$7="Unranked", 'System Data'!$AK$7&gt;'TIER Values'!I19), 'System Data'!$A$7, "")</f>
        <v/>
      </c>
    </row>
    <row r="8" spans="1:17" x14ac:dyDescent="0.2">
      <c r="A8" t="str">
        <f>IF(AND('System Data'!$C$8="Unranked", 'System Data'!$E$8&gt;'TIER Values'!I3), 'System Data'!$A$8, "")</f>
        <v/>
      </c>
      <c r="B8" t="str">
        <f>IF(AND('System Data'!$C$8="Unranked", 'System Data'!$G$8&gt;'TIER Values'!I4), 'System Data'!$A$8, "")</f>
        <v/>
      </c>
      <c r="C8" t="str">
        <f>IF(AND('System Data'!$C$8="Unranked", 'System Data'!$I$8&gt;'TIER Values'!I5), 'System Data'!$A$8, "")</f>
        <v/>
      </c>
      <c r="D8" t="str">
        <f>IF(AND('System Data'!$C$8="Unranked", 'System Data'!$K$8&gt;'TIER Values'!I6), 'System Data'!$A$8, "")</f>
        <v/>
      </c>
      <c r="E8" t="str">
        <f>IF(AND('System Data'!$C$8="Unranked", 'System Data'!$M$8&gt;'TIER Values'!I7), 'System Data'!$A$8, "")</f>
        <v/>
      </c>
      <c r="F8" t="str">
        <f>IF(AND('System Data'!$C$8="Unranked", 'System Data'!$O$8&gt;'TIER Values'!I8), 'System Data'!$A$8, "")</f>
        <v/>
      </c>
      <c r="G8" t="str">
        <f>IF(AND('System Data'!$C$8="Unranked", 'System Data'!$Q$8&gt;'TIER Values'!I9), 'System Data'!$A$8, "")</f>
        <v/>
      </c>
      <c r="H8" t="str">
        <f>IF(AND('System Data'!$C$8="Unranked", 'System Data'!$S$8&gt;'TIER Values'!I10), 'System Data'!$A$8, "")</f>
        <v/>
      </c>
      <c r="I8" t="str">
        <f>IF(AND('System Data'!$C$8="Unranked", 'System Data'!$U$8&gt;'TIER Values'!I11), 'System Data'!$A$8, "")</f>
        <v/>
      </c>
      <c r="J8" t="str">
        <f>IF(AND('System Data'!$C$8="Unranked", 'System Data'!$W$8&gt;'TIER Values'!I12), 'System Data'!$A$8, "")</f>
        <v/>
      </c>
      <c r="K8" t="str">
        <f>IF(AND('System Data'!$C$8="Unranked", 'System Data'!$Y$8&gt;'TIER Values'!I13), 'System Data'!$A$8, "")</f>
        <v/>
      </c>
      <c r="L8" t="str">
        <f>IF(AND('System Data'!$C$8="Unranked", 'System Data'!$AA$8&gt;'TIER Values'!I14), 'System Data'!$A$8, "")</f>
        <v/>
      </c>
      <c r="M8" t="str">
        <f>IF(AND('System Data'!$C$8="Unranked", 'System Data'!$AC$8&gt;'TIER Values'!I15), 'System Data'!$A$8, "")</f>
        <v/>
      </c>
      <c r="N8" t="str">
        <f>IF(AND('System Data'!$C$8="Unranked", 'System Data'!$AE$8&gt;'TIER Values'!I16), 'System Data'!$A$8, "")</f>
        <v/>
      </c>
      <c r="O8" t="str">
        <f>IF(AND('System Data'!$C$8="Unranked", 'System Data'!$AG$8&gt;'TIER Values'!I17), 'System Data'!$A$8, "")</f>
        <v/>
      </c>
      <c r="P8" t="str">
        <f>IF(AND('System Data'!$C$8="Unranked", 'System Data'!$AI$8&gt;'TIER Values'!I18), 'System Data'!$A$8, "")</f>
        <v/>
      </c>
      <c r="Q8" t="str">
        <f>IF(AND('System Data'!$C$8="Unranked", 'System Data'!$AK$8&gt;'TIER Values'!I19), 'System Data'!$A$8, "")</f>
        <v/>
      </c>
    </row>
  </sheetData>
  <mergeCells count="1">
    <mergeCell ref="A1:Q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BD3B9-85D2-C747-A449-F9C29D7066D3}">
  <sheetPr codeName="Sheet5"/>
  <dimension ref="A1:D19"/>
  <sheetViews>
    <sheetView workbookViewId="0">
      <selection activeCell="A18" sqref="A18"/>
    </sheetView>
  </sheetViews>
  <sheetFormatPr baseColWidth="10" defaultRowHeight="16" x14ac:dyDescent="0.2"/>
  <cols>
    <col min="1" max="1" width="23.6640625" bestFit="1" customWidth="1"/>
  </cols>
  <sheetData>
    <row r="1" spans="1:4" x14ac:dyDescent="0.2">
      <c r="A1" s="11" t="s">
        <v>68</v>
      </c>
      <c r="B1" s="11" t="s">
        <v>71</v>
      </c>
      <c r="C1" t="s">
        <v>70</v>
      </c>
      <c r="D1" t="s">
        <v>72</v>
      </c>
    </row>
    <row r="2" spans="1:4" x14ac:dyDescent="0.2">
      <c r="A2" s="12" t="s">
        <v>2</v>
      </c>
      <c r="B2" s="12">
        <v>0.06</v>
      </c>
      <c r="C2" s="13">
        <f>B2*$D$2*100</f>
        <v>2.9268292682926829</v>
      </c>
      <c r="D2" s="7">
        <f>100/205</f>
        <v>0.48780487804878048</v>
      </c>
    </row>
    <row r="3" spans="1:4" x14ac:dyDescent="0.2">
      <c r="A3" s="12" t="s">
        <v>11</v>
      </c>
      <c r="B3" s="12">
        <v>0.05</v>
      </c>
      <c r="C3" s="13">
        <f t="shared" ref="C3:C19" si="0">B3*$D$2*100</f>
        <v>2.4390243902439024</v>
      </c>
    </row>
    <row r="4" spans="1:4" x14ac:dyDescent="0.2">
      <c r="A4" s="12" t="s">
        <v>69</v>
      </c>
      <c r="B4" s="12">
        <v>7.0000000000000007E-2</v>
      </c>
      <c r="C4" s="13">
        <f t="shared" si="0"/>
        <v>3.4146341463414638</v>
      </c>
    </row>
    <row r="5" spans="1:4" x14ac:dyDescent="0.2">
      <c r="A5" s="12" t="s">
        <v>4</v>
      </c>
      <c r="B5" s="12">
        <v>0.1</v>
      </c>
      <c r="C5" s="13">
        <f t="shared" si="0"/>
        <v>4.8780487804878048</v>
      </c>
    </row>
    <row r="6" spans="1:4" x14ac:dyDescent="0.2">
      <c r="A6" s="12" t="s">
        <v>5</v>
      </c>
      <c r="B6" s="12">
        <v>0.05</v>
      </c>
      <c r="C6" s="13">
        <f t="shared" si="0"/>
        <v>2.4390243902439024</v>
      </c>
    </row>
    <row r="7" spans="1:4" x14ac:dyDescent="0.2">
      <c r="A7" s="12" t="s">
        <v>6</v>
      </c>
      <c r="B7" s="12">
        <v>0.06</v>
      </c>
      <c r="C7" s="13">
        <f t="shared" si="0"/>
        <v>2.9268292682926829</v>
      </c>
    </row>
    <row r="8" spans="1:4" x14ac:dyDescent="0.2">
      <c r="A8" s="12" t="s">
        <v>7</v>
      </c>
      <c r="B8" s="12">
        <v>7.0000000000000007E-2</v>
      </c>
      <c r="C8" s="13">
        <f t="shared" si="0"/>
        <v>3.4146341463414638</v>
      </c>
    </row>
    <row r="9" spans="1:4" x14ac:dyDescent="0.2">
      <c r="A9" s="12" t="s">
        <v>8</v>
      </c>
      <c r="B9" s="12">
        <v>0.04</v>
      </c>
      <c r="C9" s="13">
        <f t="shared" si="0"/>
        <v>1.9512195121951219</v>
      </c>
    </row>
    <row r="10" spans="1:4" x14ac:dyDescent="0.2">
      <c r="A10" s="12" t="s">
        <v>9</v>
      </c>
      <c r="B10" s="12">
        <v>0.06</v>
      </c>
      <c r="C10" s="13">
        <f t="shared" si="0"/>
        <v>2.9268292682926829</v>
      </c>
    </row>
    <row r="11" spans="1:4" x14ac:dyDescent="0.2">
      <c r="A11" s="12" t="s">
        <v>13</v>
      </c>
      <c r="B11" s="12">
        <v>0.05</v>
      </c>
      <c r="C11" s="13">
        <f t="shared" si="0"/>
        <v>2.4390243902439024</v>
      </c>
    </row>
    <row r="12" spans="1:4" x14ac:dyDescent="0.2">
      <c r="A12" s="11" t="s">
        <v>93</v>
      </c>
      <c r="B12" s="12">
        <v>0.04</v>
      </c>
      <c r="C12" s="13">
        <f t="shared" si="0"/>
        <v>1.9512195121951219</v>
      </c>
    </row>
    <row r="13" spans="1:4" x14ac:dyDescent="0.2">
      <c r="A13" s="11" t="s">
        <v>94</v>
      </c>
      <c r="B13" s="12">
        <v>7.0000000000000007E-2</v>
      </c>
      <c r="C13" s="13">
        <f t="shared" si="0"/>
        <v>3.4146341463414638</v>
      </c>
    </row>
    <row r="14" spans="1:4" x14ac:dyDescent="0.2">
      <c r="A14" s="11" t="s">
        <v>95</v>
      </c>
      <c r="B14" s="12">
        <v>0.05</v>
      </c>
      <c r="C14" s="13">
        <f t="shared" si="0"/>
        <v>2.4390243902439024</v>
      </c>
    </row>
    <row r="15" spans="1:4" x14ac:dyDescent="0.2">
      <c r="A15" s="11" t="s">
        <v>96</v>
      </c>
      <c r="B15" s="12">
        <v>0.04</v>
      </c>
      <c r="C15" s="13">
        <f t="shared" si="0"/>
        <v>1.9512195121951219</v>
      </c>
    </row>
    <row r="16" spans="1:4" x14ac:dyDescent="0.2">
      <c r="A16" s="11" t="s">
        <v>97</v>
      </c>
      <c r="B16" s="12">
        <v>0.04</v>
      </c>
      <c r="C16" s="13">
        <f t="shared" si="0"/>
        <v>1.9512195121951219</v>
      </c>
    </row>
    <row r="17" spans="1:3" x14ac:dyDescent="0.2">
      <c r="A17" s="11" t="s">
        <v>98</v>
      </c>
      <c r="B17" s="12">
        <v>0.06</v>
      </c>
      <c r="C17" s="13">
        <f t="shared" si="0"/>
        <v>2.9268292682926829</v>
      </c>
    </row>
    <row r="18" spans="1:3" x14ac:dyDescent="0.2">
      <c r="A18" s="12" t="s">
        <v>16</v>
      </c>
      <c r="B18" s="12">
        <v>0.04</v>
      </c>
      <c r="C18" s="13">
        <f t="shared" si="0"/>
        <v>1.9512195121951219</v>
      </c>
    </row>
    <row r="19" spans="1:3" x14ac:dyDescent="0.2">
      <c r="A19" s="12" t="s">
        <v>17</v>
      </c>
      <c r="B19" s="12">
        <v>0.05</v>
      </c>
      <c r="C19" s="13">
        <f t="shared" si="0"/>
        <v>2.4390243902439024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1E35E-2A30-F343-B00B-0334E875559F}">
  <sheetPr codeName="Sheet6"/>
  <dimension ref="A1:AH20"/>
  <sheetViews>
    <sheetView workbookViewId="0">
      <selection activeCell="B4" sqref="B4"/>
    </sheetView>
  </sheetViews>
  <sheetFormatPr baseColWidth="10" defaultRowHeight="16" x14ac:dyDescent="0.2"/>
  <cols>
    <col min="1" max="1" width="23.6640625" customWidth="1"/>
    <col min="2" max="2" width="32" style="1" bestFit="1" customWidth="1"/>
    <col min="3" max="3" width="32" style="1" hidden="1" customWidth="1"/>
    <col min="4" max="4" width="32" style="1" bestFit="1" customWidth="1"/>
    <col min="5" max="5" width="32" style="1" hidden="1" customWidth="1"/>
    <col min="6" max="6" width="32" style="1" bestFit="1" customWidth="1"/>
    <col min="7" max="7" width="32" style="1" hidden="1" customWidth="1"/>
    <col min="8" max="8" width="32" style="1" bestFit="1" customWidth="1"/>
    <col min="9" max="9" width="15.5" hidden="1" customWidth="1"/>
  </cols>
  <sheetData>
    <row r="1" spans="1:34" s="21" customFormat="1" ht="24" x14ac:dyDescent="0.3">
      <c r="A1" s="35" t="s">
        <v>92</v>
      </c>
      <c r="B1" s="35"/>
      <c r="C1" s="35"/>
      <c r="D1" s="35"/>
      <c r="E1" s="35"/>
      <c r="F1" s="35"/>
      <c r="G1" s="35"/>
      <c r="H1" s="35"/>
    </row>
    <row r="2" spans="1:34" ht="46" x14ac:dyDescent="0.2">
      <c r="A2" s="22" t="s">
        <v>116</v>
      </c>
      <c r="B2" s="23" t="s">
        <v>87</v>
      </c>
      <c r="C2" s="23" t="s">
        <v>117</v>
      </c>
      <c r="D2" s="23" t="s">
        <v>88</v>
      </c>
      <c r="E2" s="23" t="s">
        <v>118</v>
      </c>
      <c r="F2" s="23" t="s">
        <v>89</v>
      </c>
      <c r="G2" s="23" t="s">
        <v>119</v>
      </c>
      <c r="H2" s="23" t="s">
        <v>91</v>
      </c>
      <c r="I2" s="23" t="s">
        <v>120</v>
      </c>
    </row>
    <row r="3" spans="1:34" ht="17" x14ac:dyDescent="0.2">
      <c r="A3" s="20" t="s">
        <v>2</v>
      </c>
      <c r="B3" s="3" t="s">
        <v>19</v>
      </c>
      <c r="C3" s="3">
        <f>VLOOKUP(B3,'Risk Values'!$A$3:$B$6,2,TRUE)</f>
        <v>0</v>
      </c>
      <c r="D3" s="3" t="s">
        <v>20</v>
      </c>
      <c r="E3" s="3">
        <f>VLOOKUP(D3,'Risk Values'!$A$3:$B$6,2,TRUE)</f>
        <v>1</v>
      </c>
      <c r="F3" s="3" t="s">
        <v>20</v>
      </c>
      <c r="G3" s="3">
        <f>VLOOKUP(F3,'Risk Values'!$A$3:$B$6,2,TRUE)</f>
        <v>1</v>
      </c>
      <c r="H3" s="3" t="s">
        <v>121</v>
      </c>
      <c r="I3" s="3">
        <f>VLOOKUP(H3,'Risk Values'!$A$3:$B$6,2,TRUE)</f>
        <v>3</v>
      </c>
    </row>
    <row r="4" spans="1:34" ht="17" x14ac:dyDescent="0.2">
      <c r="A4" s="20" t="s">
        <v>11</v>
      </c>
      <c r="B4" s="1" t="s">
        <v>21</v>
      </c>
      <c r="C4" s="3">
        <f>VLOOKUP(B4,'Risk Values'!$C$3:$D$4,2,FALSE)</f>
        <v>0</v>
      </c>
      <c r="D4" s="1" t="s">
        <v>22</v>
      </c>
      <c r="E4" s="3">
        <f>VLOOKUP(D4,'Risk Values'!$C$3:$D$4,2,FALSE)</f>
        <v>1</v>
      </c>
      <c r="F4" s="1" t="s">
        <v>21</v>
      </c>
      <c r="G4" s="3">
        <f>VLOOKUP(F4,'Risk Values'!$C$3:$D$4,2,FALSE)</f>
        <v>0</v>
      </c>
      <c r="H4" s="1" t="s">
        <v>22</v>
      </c>
      <c r="I4" s="3">
        <f>VLOOKUP(H4,'Risk Values'!$C$3:$D$4,2,FALSE)</f>
        <v>1</v>
      </c>
    </row>
    <row r="5" spans="1:34" ht="17" x14ac:dyDescent="0.2">
      <c r="A5" s="20" t="s">
        <v>18</v>
      </c>
      <c r="B5" s="1" t="s">
        <v>23</v>
      </c>
      <c r="C5" s="3">
        <f>VLOOKUP(B5,'Risk Values'!$E$3:$F$5,2,TRUE)</f>
        <v>0</v>
      </c>
      <c r="D5" s="1" t="s">
        <v>25</v>
      </c>
      <c r="E5" s="3">
        <f>VLOOKUP(D5,'Risk Values'!$E$3:$F$5,2,TRUE)</f>
        <v>2</v>
      </c>
      <c r="F5" s="1" t="s">
        <v>25</v>
      </c>
      <c r="G5" s="3">
        <f>VLOOKUP(F5,'Risk Values'!$E$3:$F$5,2,TRUE)</f>
        <v>2</v>
      </c>
      <c r="H5" s="1" t="s">
        <v>25</v>
      </c>
      <c r="I5" s="3">
        <f>VLOOKUP(H5,'Risk Values'!$E$3:$F$5,2,TRUE)</f>
        <v>2</v>
      </c>
    </row>
    <row r="6" spans="1:34" ht="17" x14ac:dyDescent="0.2">
      <c r="A6" s="20" t="s">
        <v>4</v>
      </c>
      <c r="B6" s="1" t="s">
        <v>28</v>
      </c>
      <c r="C6" s="3">
        <f>VLOOKUP(B6,'Risk Values'!$G$3:$H$5,2,TRUE)</f>
        <v>0</v>
      </c>
      <c r="D6" s="1" t="s">
        <v>28</v>
      </c>
      <c r="E6" s="3">
        <f>VLOOKUP(D6,'Risk Values'!$G$3:$H$5,2,TRUE)</f>
        <v>0</v>
      </c>
      <c r="F6" s="1" t="s">
        <v>27</v>
      </c>
      <c r="G6" s="3">
        <f>VLOOKUP(F6,'Risk Values'!$G$3:$H$5,2,TRUE)</f>
        <v>1</v>
      </c>
      <c r="H6" s="1" t="s">
        <v>27</v>
      </c>
      <c r="I6" s="3">
        <f>VLOOKUP(H6,'Risk Values'!$G$3:$H$5,2,TRUE)</f>
        <v>1</v>
      </c>
    </row>
    <row r="7" spans="1:34" ht="17" x14ac:dyDescent="0.2">
      <c r="A7" s="20" t="s">
        <v>5</v>
      </c>
      <c r="B7" s="1" t="s">
        <v>30</v>
      </c>
      <c r="C7" s="3">
        <f>VLOOKUP(B7,'Risk Values'!$I$3:$J$4,2,TRUE)</f>
        <v>0</v>
      </c>
      <c r="D7" s="1" t="s">
        <v>30</v>
      </c>
      <c r="E7" s="3">
        <f>VLOOKUP(D7,'Risk Values'!$I$3:$J$4,2,TRUE)</f>
        <v>0</v>
      </c>
      <c r="F7" s="1" t="s">
        <v>30</v>
      </c>
      <c r="G7" s="3">
        <f>VLOOKUP(F7,'Risk Values'!$I$3:$J$4,2,TRUE)</f>
        <v>0</v>
      </c>
      <c r="H7" s="1" t="s">
        <v>30</v>
      </c>
      <c r="I7" s="3">
        <f>VLOOKUP(H7,'Risk Values'!$I$3:$J$4,2,TRUE)</f>
        <v>0</v>
      </c>
      <c r="P7" s="20"/>
      <c r="R7" s="20"/>
      <c r="T7" s="20"/>
      <c r="V7" s="20"/>
      <c r="X7" s="20"/>
      <c r="Z7" s="20"/>
      <c r="AB7" s="20"/>
      <c r="AD7" s="20"/>
      <c r="AF7" s="20"/>
      <c r="AH7" s="20"/>
    </row>
    <row r="8" spans="1:34" ht="34" x14ac:dyDescent="0.2">
      <c r="A8" s="20" t="s">
        <v>6</v>
      </c>
      <c r="B8" s="1" t="s">
        <v>31</v>
      </c>
      <c r="C8" s="3">
        <f>VLOOKUP(B8,'Risk Values'!$K$3:$L$4,2,TRUE)</f>
        <v>0</v>
      </c>
      <c r="D8" s="1" t="s">
        <v>31</v>
      </c>
      <c r="E8" s="3">
        <f>VLOOKUP(D8,'Risk Values'!$K$3:$L$4,2,TRUE)</f>
        <v>0</v>
      </c>
      <c r="F8" s="1" t="s">
        <v>31</v>
      </c>
      <c r="G8" s="3">
        <f>VLOOKUP(F8,'Risk Values'!$K$3:$L$4,2,TRUE)</f>
        <v>0</v>
      </c>
      <c r="H8" s="1" t="s">
        <v>31</v>
      </c>
      <c r="I8" s="3">
        <f>VLOOKUP(H8,'Risk Values'!$K$3:$L$4,2,TRUE)</f>
        <v>0</v>
      </c>
    </row>
    <row r="9" spans="1:34" ht="17" x14ac:dyDescent="0.2">
      <c r="A9" s="20" t="s">
        <v>7</v>
      </c>
      <c r="B9" s="1" t="s">
        <v>33</v>
      </c>
      <c r="C9" s="3">
        <f>VLOOKUP(B9,'Risk Values'!$M$3:$N$4,2,TRUE)</f>
        <v>0</v>
      </c>
      <c r="D9" s="1" t="s">
        <v>33</v>
      </c>
      <c r="E9" s="3">
        <f>VLOOKUP(D9,'Risk Values'!$M$3:$N$4,2,TRUE)</f>
        <v>0</v>
      </c>
      <c r="F9" s="1" t="s">
        <v>33</v>
      </c>
      <c r="G9" s="3">
        <f>VLOOKUP(F9,'Risk Values'!$M$3:$N$4,2,TRUE)</f>
        <v>0</v>
      </c>
      <c r="H9" s="1" t="s">
        <v>33</v>
      </c>
      <c r="I9" s="3">
        <f>VLOOKUP(H9,'Risk Values'!$M$3:$N$4,2,TRUE)</f>
        <v>0</v>
      </c>
    </row>
    <row r="10" spans="1:34" ht="17" x14ac:dyDescent="0.2">
      <c r="A10" s="20" t="s">
        <v>8</v>
      </c>
      <c r="B10" s="1" t="s">
        <v>35</v>
      </c>
      <c r="C10" s="3">
        <f>VLOOKUP(B10,'Risk Values'!$O$3:$P$4,2,FALSE)</f>
        <v>0</v>
      </c>
      <c r="D10" s="1" t="s">
        <v>35</v>
      </c>
      <c r="E10" s="3">
        <f>VLOOKUP(D10,'Risk Values'!$O$3:$P$4,2,FALSE)</f>
        <v>0</v>
      </c>
      <c r="F10" s="1" t="s">
        <v>35</v>
      </c>
      <c r="G10" s="3">
        <f>VLOOKUP(F10,'Risk Values'!$O$3:$P$4,2,FALSE)</f>
        <v>0</v>
      </c>
      <c r="H10" s="1" t="s">
        <v>35</v>
      </c>
      <c r="I10" s="3">
        <f>VLOOKUP(H10,'Risk Values'!$O$3:$P$4,2,FALSE)</f>
        <v>0</v>
      </c>
    </row>
    <row r="11" spans="1:34" ht="34" x14ac:dyDescent="0.2">
      <c r="A11" s="20" t="s">
        <v>9</v>
      </c>
      <c r="B11" s="1" t="s">
        <v>37</v>
      </c>
      <c r="C11" s="3">
        <f>VLOOKUP(B11,'Risk Values'!$Q$3:$R$6,2,FALSE)</f>
        <v>0</v>
      </c>
      <c r="D11" s="1" t="s">
        <v>37</v>
      </c>
      <c r="E11" s="3">
        <f>VLOOKUP(D11,'Risk Values'!$Q$3:$R$6,2,FALSE)</f>
        <v>0</v>
      </c>
      <c r="F11" s="1" t="s">
        <v>37</v>
      </c>
      <c r="G11" s="3">
        <f>VLOOKUP(F11,'Risk Values'!$Q$3:$R$6,2,FALSE)</f>
        <v>0</v>
      </c>
      <c r="H11" s="1" t="s">
        <v>37</v>
      </c>
      <c r="I11" s="3">
        <f>VLOOKUP(H11,'Risk Values'!$Q$3:$R$6,2,FALSE)</f>
        <v>0</v>
      </c>
    </row>
    <row r="12" spans="1:34" ht="17" x14ac:dyDescent="0.2">
      <c r="A12" s="20" t="s">
        <v>13</v>
      </c>
      <c r="B12" s="1" t="s">
        <v>40</v>
      </c>
      <c r="C12" s="3">
        <f>VLOOKUP(B12,'Risk Values'!$S$3:$T$4,2,TRUE)</f>
        <v>0</v>
      </c>
      <c r="D12" s="1" t="s">
        <v>40</v>
      </c>
      <c r="E12" s="3">
        <f>VLOOKUP(D12,'Risk Values'!$S$3:$T$4,2,TRUE)</f>
        <v>0</v>
      </c>
      <c r="F12" s="1" t="s">
        <v>40</v>
      </c>
      <c r="G12" s="3">
        <f>VLOOKUP(F12,'Risk Values'!$S$3:$T$4,2,TRUE)</f>
        <v>0</v>
      </c>
      <c r="H12" s="1" t="s">
        <v>40</v>
      </c>
      <c r="I12" s="3">
        <f>VLOOKUP(H12,'Risk Values'!$S$3:$T$4,2,TRUE)</f>
        <v>0</v>
      </c>
    </row>
    <row r="13" spans="1:34" ht="17" x14ac:dyDescent="0.2">
      <c r="A13" s="20" t="s">
        <v>93</v>
      </c>
      <c r="B13" s="1" t="s">
        <v>44</v>
      </c>
      <c r="C13" s="3">
        <f>VLOOKUP(B13,'Risk Values'!$U$3:$V$5,2,FALSE)</f>
        <v>0</v>
      </c>
      <c r="D13" s="1" t="s">
        <v>44</v>
      </c>
      <c r="E13" s="3">
        <f>VLOOKUP(D13,'Risk Values'!$U$3:$V$5,2,FALSE)</f>
        <v>0</v>
      </c>
      <c r="F13" s="1" t="s">
        <v>44</v>
      </c>
      <c r="G13" s="3">
        <f>VLOOKUP(F13,'Risk Values'!$U$3:$V$5,2,FALSE)</f>
        <v>0</v>
      </c>
      <c r="H13" s="1" t="s">
        <v>44</v>
      </c>
      <c r="I13" s="3">
        <f>VLOOKUP(H13,'Risk Values'!$U$3:$V$5,2,FALSE)</f>
        <v>0</v>
      </c>
    </row>
    <row r="14" spans="1:34" ht="34" x14ac:dyDescent="0.2">
      <c r="A14" s="20" t="s">
        <v>94</v>
      </c>
      <c r="B14" s="1" t="s">
        <v>45</v>
      </c>
      <c r="C14" s="3">
        <f>VLOOKUP(B14,'Risk Values'!$W$3:$X$4,2,FALSE)</f>
        <v>0</v>
      </c>
      <c r="D14" s="1" t="s">
        <v>45</v>
      </c>
      <c r="E14" s="3">
        <f>VLOOKUP(D14,'Risk Values'!$W$3:$X$4,2,FALSE)</f>
        <v>0</v>
      </c>
      <c r="F14" s="1" t="s">
        <v>45</v>
      </c>
      <c r="G14" s="3">
        <f>VLOOKUP(F14,'Risk Values'!$W$3:$X$4,2,FALSE)</f>
        <v>0</v>
      </c>
      <c r="H14" s="1" t="s">
        <v>45</v>
      </c>
      <c r="I14" s="3">
        <f>VLOOKUP(H14,'Risk Values'!$W$3:$X$4,2,FALSE)</f>
        <v>0</v>
      </c>
    </row>
    <row r="15" spans="1:34" ht="34" x14ac:dyDescent="0.2">
      <c r="A15" s="20" t="s">
        <v>95</v>
      </c>
      <c r="B15" s="1" t="s">
        <v>47</v>
      </c>
      <c r="C15" s="3">
        <f>VLOOKUP(B15,'Risk Values'!$Y$3:$Z$6,2,FALSE)</f>
        <v>0</v>
      </c>
      <c r="D15" s="1" t="s">
        <v>48</v>
      </c>
      <c r="E15" s="3">
        <f>VLOOKUP(D15,'Risk Values'!$Y$3:$Z$6,2,FALSE)</f>
        <v>1</v>
      </c>
      <c r="F15" s="1" t="s">
        <v>48</v>
      </c>
      <c r="G15" s="3">
        <f>VLOOKUP(F15,'Risk Values'!$Y$3:$Z$6,2,FALSE)</f>
        <v>1</v>
      </c>
      <c r="H15" s="1" t="s">
        <v>48</v>
      </c>
      <c r="I15" s="3">
        <f>VLOOKUP(H15,'Risk Values'!$Y$3:$Z$6,2,FALSE)</f>
        <v>1</v>
      </c>
    </row>
    <row r="16" spans="1:34" ht="17" x14ac:dyDescent="0.2">
      <c r="A16" s="20" t="s">
        <v>96</v>
      </c>
      <c r="B16" s="1" t="s">
        <v>52</v>
      </c>
      <c r="C16" s="3">
        <f>VLOOKUP(B16,'Risk Values'!$AA$3:$AB$4,2,FALSE)</f>
        <v>0</v>
      </c>
      <c r="D16" s="1" t="s">
        <v>52</v>
      </c>
      <c r="E16" s="3">
        <f>VLOOKUP(D16,'Risk Values'!$AA$3:$AB$4,2,FALSE)</f>
        <v>0</v>
      </c>
      <c r="F16" s="1" t="s">
        <v>52</v>
      </c>
      <c r="G16" s="3">
        <f>VLOOKUP(F16,'Risk Values'!$AA$3:$AB$4,2,FALSE)</f>
        <v>0</v>
      </c>
      <c r="H16" s="1" t="s">
        <v>52</v>
      </c>
      <c r="I16" s="3">
        <f>VLOOKUP(H16,'Risk Values'!$AA$3:$AB$4,2,FALSE)</f>
        <v>0</v>
      </c>
    </row>
    <row r="17" spans="1:9" ht="34" x14ac:dyDescent="0.2">
      <c r="A17" s="20" t="s">
        <v>97</v>
      </c>
      <c r="B17" s="1" t="s">
        <v>63</v>
      </c>
      <c r="C17" s="3">
        <f>VLOOKUP(B17,'Risk Values'!$AC$3:$AD$5,2,FALSE)</f>
        <v>0</v>
      </c>
      <c r="D17" s="1" t="s">
        <v>63</v>
      </c>
      <c r="E17" s="3">
        <f>VLOOKUP(D17,'Risk Values'!$AC$3:$AD$5,2,FALSE)</f>
        <v>0</v>
      </c>
      <c r="F17" s="1" t="s">
        <v>63</v>
      </c>
      <c r="G17" s="3">
        <f>VLOOKUP(F17,'Risk Values'!$AC$3:$AD$5,2,FALSE)</f>
        <v>0</v>
      </c>
      <c r="H17" s="1" t="s">
        <v>65</v>
      </c>
      <c r="I17" s="3">
        <f>VLOOKUP(H17,'Risk Values'!$AC$3:$AD$5,2,FALSE)</f>
        <v>2</v>
      </c>
    </row>
    <row r="18" spans="1:9" ht="34" x14ac:dyDescent="0.2">
      <c r="A18" s="20" t="s">
        <v>98</v>
      </c>
      <c r="B18" s="1" t="s">
        <v>54</v>
      </c>
      <c r="C18" s="3">
        <f>VLOOKUP(B18,'Risk Values'!$AE$3:$AF$5,2,FALSE)</f>
        <v>0</v>
      </c>
      <c r="D18" s="1" t="s">
        <v>54</v>
      </c>
      <c r="E18" s="3">
        <f>VLOOKUP(D18,'Risk Values'!$AE$3:$AF$5,2,FALSE)</f>
        <v>0</v>
      </c>
      <c r="F18" s="1" t="s">
        <v>54</v>
      </c>
      <c r="G18" s="3">
        <f>VLOOKUP(F18,'Risk Values'!$AE$3:$AF$5,2,FALSE)</f>
        <v>0</v>
      </c>
      <c r="H18" s="1" t="s">
        <v>56</v>
      </c>
      <c r="I18" s="3">
        <f>VLOOKUP(H18,'Risk Values'!$AE$3:$AF$5,2,FALSE)</f>
        <v>3</v>
      </c>
    </row>
    <row r="19" spans="1:9" ht="17" x14ac:dyDescent="0.2">
      <c r="A19" s="20" t="s">
        <v>16</v>
      </c>
      <c r="B19" s="1" t="s">
        <v>57</v>
      </c>
      <c r="C19" s="3">
        <f>VLOOKUP(B19,'Risk Values'!$AG$3:$AH$6,2,FALSE)</f>
        <v>0</v>
      </c>
      <c r="D19" s="1" t="s">
        <v>57</v>
      </c>
      <c r="E19" s="3">
        <f>VLOOKUP(D19,'Risk Values'!$AG$3:$AH$6,2,FALSE)</f>
        <v>0</v>
      </c>
      <c r="F19" s="1" t="s">
        <v>57</v>
      </c>
      <c r="G19" s="3">
        <f>VLOOKUP(F19,'Risk Values'!$AG$3:$AH$6,2,FALSE)</f>
        <v>0</v>
      </c>
      <c r="H19" s="1" t="s">
        <v>57</v>
      </c>
      <c r="I19" s="3">
        <f>VLOOKUP(H19,'Risk Values'!$AG$3:$AH$6,2,FALSE)</f>
        <v>0</v>
      </c>
    </row>
    <row r="20" spans="1:9" ht="20" customHeight="1" x14ac:dyDescent="0.2">
      <c r="A20" s="20" t="s">
        <v>17</v>
      </c>
      <c r="B20" s="1" t="s">
        <v>60</v>
      </c>
      <c r="C20" s="3">
        <f>VLOOKUP(B20,'Risk Values'!$AI$3:$AJ$6,2,FALSE)</f>
        <v>0</v>
      </c>
      <c r="D20" s="1" t="s">
        <v>60</v>
      </c>
      <c r="E20" s="3">
        <f>VLOOKUP(D20,'Risk Values'!$AI$3:$AJ$6,2,FALSE)</f>
        <v>0</v>
      </c>
      <c r="F20" s="1" t="s">
        <v>123</v>
      </c>
      <c r="G20" s="3">
        <f>VLOOKUP(F20,'Risk Values'!$AI$3:$AJ$6,2,FALSE)</f>
        <v>2</v>
      </c>
      <c r="H20" s="1" t="s">
        <v>62</v>
      </c>
      <c r="I20" s="3">
        <f>VLOOKUP(H20,'Risk Values'!$AI$3:$AJ$6,2,FALSE)</f>
        <v>3</v>
      </c>
    </row>
  </sheetData>
  <mergeCells count="1">
    <mergeCell ref="A1:H1"/>
  </mergeCells>
  <phoneticPr fontId="5" type="noConversion"/>
  <pageMargins left="0.7" right="0.7" top="0.75" bottom="0.75" header="0.3" footer="0.3"/>
  <pageSetup orientation="portrait" horizontalDpi="0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8">
        <x14:dataValidation type="list" allowBlank="1" showInputMessage="1" showErrorMessage="1" xr:uid="{A5EDEFFB-E47F-F346-81AB-7D45D02BE400}">
          <x14:formula1>
            <xm:f>'Risk Values'!$A$3:$A$6</xm:f>
          </x14:formula1>
          <xm:sqref>B3 D3 F3 H3</xm:sqref>
        </x14:dataValidation>
        <x14:dataValidation type="list" allowBlank="1" showInputMessage="1" showErrorMessage="1" xr:uid="{FBD9CF22-B93F-A24F-AE92-952F59157BDE}">
          <x14:formula1>
            <xm:f>'Risk Values'!$C$3:$C$4</xm:f>
          </x14:formula1>
          <xm:sqref>B4 D4 F4 H4</xm:sqref>
        </x14:dataValidation>
        <x14:dataValidation type="list" allowBlank="1" showInputMessage="1" showErrorMessage="1" xr:uid="{E378EEC1-6E83-064E-883E-BD0529F8C84D}">
          <x14:formula1>
            <xm:f>'Risk Values'!$E$3:$E$5</xm:f>
          </x14:formula1>
          <xm:sqref>B5 D5 F5 H5</xm:sqref>
        </x14:dataValidation>
        <x14:dataValidation type="list" allowBlank="1" showInputMessage="1" showErrorMessage="1" xr:uid="{5931BAED-5CE4-6543-B8FB-31B79053A9FC}">
          <x14:formula1>
            <xm:f>'Risk Values'!$G$3:$G$5</xm:f>
          </x14:formula1>
          <xm:sqref>B6 D6 F6 H6</xm:sqref>
        </x14:dataValidation>
        <x14:dataValidation type="list" allowBlank="1" showInputMessage="1" showErrorMessage="1" xr:uid="{2503D41A-36EB-4B4A-8456-B8AFCD670435}">
          <x14:formula1>
            <xm:f>'Risk Values'!$I$3:$I$4</xm:f>
          </x14:formula1>
          <xm:sqref>B7 D7 F7 H7</xm:sqref>
        </x14:dataValidation>
        <x14:dataValidation type="list" allowBlank="1" showInputMessage="1" showErrorMessage="1" xr:uid="{124829D6-C070-E345-9C70-FFD0F4385C41}">
          <x14:formula1>
            <xm:f>'Risk Values'!$K$3:$K$4</xm:f>
          </x14:formula1>
          <xm:sqref>B8 D8 F8 H8</xm:sqref>
        </x14:dataValidation>
        <x14:dataValidation type="list" allowBlank="1" showInputMessage="1" showErrorMessage="1" xr:uid="{2694E85D-F595-D74F-B228-AD38C20D594B}">
          <x14:formula1>
            <xm:f>'Risk Values'!$M$3:$M$4</xm:f>
          </x14:formula1>
          <xm:sqref>B9 D9 F9 H9</xm:sqref>
        </x14:dataValidation>
        <x14:dataValidation type="list" allowBlank="1" showInputMessage="1" showErrorMessage="1" xr:uid="{9C6FB008-1F96-944E-A445-C541A564B5B7}">
          <x14:formula1>
            <xm:f>'Risk Values'!$O$3:$O$4</xm:f>
          </x14:formula1>
          <xm:sqref>B10 D10 F10 H10</xm:sqref>
        </x14:dataValidation>
        <x14:dataValidation type="list" allowBlank="1" showInputMessage="1" showErrorMessage="1" xr:uid="{E8FD998C-F63E-084D-BE19-F3D51441CA45}">
          <x14:formula1>
            <xm:f>'Risk Values'!$Q$3:$Q$6</xm:f>
          </x14:formula1>
          <xm:sqref>B11 D11 F11 H11</xm:sqref>
        </x14:dataValidation>
        <x14:dataValidation type="list" allowBlank="1" showInputMessage="1" showErrorMessage="1" xr:uid="{904103BC-A787-964E-867E-E43F067FC1D5}">
          <x14:formula1>
            <xm:f>'Risk Values'!$S$3:$S$4</xm:f>
          </x14:formula1>
          <xm:sqref>B12 D12 F12 H12</xm:sqref>
        </x14:dataValidation>
        <x14:dataValidation type="list" allowBlank="1" showInputMessage="1" showErrorMessage="1" xr:uid="{8E4717AB-2705-B64B-B034-3E2CB0AC1C96}">
          <x14:formula1>
            <xm:f>'Risk Values'!$U$3:$U$5</xm:f>
          </x14:formula1>
          <xm:sqref>B13 D13 F13 H13</xm:sqref>
        </x14:dataValidation>
        <x14:dataValidation type="list" allowBlank="1" showInputMessage="1" showErrorMessage="1" xr:uid="{C5D8D3B0-1C16-554C-BB34-9763B9D18F29}">
          <x14:formula1>
            <xm:f>'Risk Values'!$W$3:$W$4</xm:f>
          </x14:formula1>
          <xm:sqref>B14 D14 F14 H14</xm:sqref>
        </x14:dataValidation>
        <x14:dataValidation type="list" allowBlank="1" showInputMessage="1" showErrorMessage="1" xr:uid="{103F6253-51AD-A442-858B-02A514F0E867}">
          <x14:formula1>
            <xm:f>'Risk Values'!$Y$3:$Y$6</xm:f>
          </x14:formula1>
          <xm:sqref>B15 D15 F15 H15</xm:sqref>
        </x14:dataValidation>
        <x14:dataValidation type="list" allowBlank="1" showInputMessage="1" showErrorMessage="1" xr:uid="{EDC84213-8445-2742-A222-A2AA38DE4EB9}">
          <x14:formula1>
            <xm:f>'Risk Values'!$AA$3:$AA$4</xm:f>
          </x14:formula1>
          <xm:sqref>B16 D16 F16 H16</xm:sqref>
        </x14:dataValidation>
        <x14:dataValidation type="list" allowBlank="1" showInputMessage="1" showErrorMessage="1" xr:uid="{CCD72F75-462A-0443-A5A9-E60B738851F7}">
          <x14:formula1>
            <xm:f>'Risk Values'!$AC$3:$AC$5</xm:f>
          </x14:formula1>
          <xm:sqref>B17 D17 F17 H17</xm:sqref>
        </x14:dataValidation>
        <x14:dataValidation type="list" allowBlank="1" showInputMessage="1" showErrorMessage="1" xr:uid="{6E85B466-74C0-7141-89FA-036C49386038}">
          <x14:formula1>
            <xm:f>'Risk Values'!$AE$3:$AE$5</xm:f>
          </x14:formula1>
          <xm:sqref>B18 D18 F18 H18</xm:sqref>
        </x14:dataValidation>
        <x14:dataValidation type="list" allowBlank="1" showInputMessage="1" showErrorMessage="1" xr:uid="{485E8412-FEB6-424A-8572-6465CB3EF190}">
          <x14:formula1>
            <xm:f>'Risk Values'!$AG$3:$AG$6</xm:f>
          </x14:formula1>
          <xm:sqref>B19 D19 F19 H19</xm:sqref>
        </x14:dataValidation>
        <x14:dataValidation type="list" allowBlank="1" showInputMessage="1" showErrorMessage="1" xr:uid="{A14954B0-E85C-9042-989F-F4F1661AEB0E}">
          <x14:formula1>
            <xm:f>'Risk Values'!$AI$3:$AI$6</xm:f>
          </x14:formula1>
          <xm:sqref>B20 D20 F20 H20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System Data</vt:lpstr>
      <vt:lpstr>Risk Values</vt:lpstr>
      <vt:lpstr>RemPlan-T1</vt:lpstr>
      <vt:lpstr>RemPlan-T2</vt:lpstr>
      <vt:lpstr>RemPlan-T3</vt:lpstr>
      <vt:lpstr>RemPlan-Unranked</vt:lpstr>
      <vt:lpstr>Weights</vt:lpstr>
      <vt:lpstr>TIER Values</vt:lpstr>
      <vt:lpstr>'TIER Values'!Print_Area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 Johnson</dc:creator>
  <cp:lastModifiedBy>Glenn Johnson</cp:lastModifiedBy>
  <cp:lastPrinted>2024-06-27T22:03:12Z</cp:lastPrinted>
  <dcterms:created xsi:type="dcterms:W3CDTF">2024-05-24T13:04:23Z</dcterms:created>
  <dcterms:modified xsi:type="dcterms:W3CDTF">2024-07-02T20:05:31Z</dcterms:modified>
</cp:coreProperties>
</file>