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aru-my.sharepoint.com/personal/aw1204_student_aru_ac_uk/Documents/Year 1/Software Engineering for Games/VATS/STL/STL - Slower Than Light/STL/"/>
    </mc:Choice>
  </mc:AlternateContent>
  <xr:revisionPtr revIDLastSave="18" documentId="13_ncr:1_{B3F61C41-EE8C-4208-B7CC-839AC177A5A9}" xr6:coauthVersionLast="47" xr6:coauthVersionMax="47" xr10:uidLastSave="{EECD41F3-0060-4A7A-BCBB-53C2C7BD4613}"/>
  <bookViews>
    <workbookView xWindow="38280" yWindow="5340" windowWidth="29040" windowHeight="15720" xr2:uid="{A7FD60CB-5657-4ABB-B49D-7A8CAE78C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7" i="1"/>
  <c r="M18" i="1"/>
  <c r="U19" i="1"/>
  <c r="E15" i="1"/>
  <c r="F15" i="1"/>
  <c r="G15" i="1"/>
  <c r="H15" i="1"/>
  <c r="I15" i="1"/>
  <c r="D15" i="1"/>
  <c r="E14" i="1"/>
  <c r="F14" i="1"/>
  <c r="G14" i="1"/>
  <c r="H14" i="1"/>
  <c r="I14" i="1"/>
  <c r="D14" i="1"/>
  <c r="E13" i="1"/>
  <c r="F13" i="1"/>
  <c r="G13" i="1"/>
  <c r="H13" i="1"/>
  <c r="I13" i="1"/>
  <c r="D13" i="1"/>
  <c r="B15" i="1"/>
  <c r="C15" i="1" s="1"/>
  <c r="B14" i="1"/>
  <c r="C14" i="1" s="1"/>
  <c r="B13" i="1"/>
  <c r="C13" i="1" s="1"/>
  <c r="F20" i="1" l="1"/>
  <c r="N20" i="1" s="1"/>
  <c r="J33" i="1"/>
  <c r="R33" i="1" s="1"/>
  <c r="F32" i="1"/>
  <c r="N32" i="1" s="1"/>
  <c r="F26" i="1"/>
  <c r="N26" i="1" s="1"/>
  <c r="I34" i="1"/>
  <c r="Q34" i="1" s="1"/>
  <c r="I22" i="1"/>
  <c r="Q22" i="1" s="1"/>
  <c r="I28" i="1"/>
  <c r="Q28" i="1" s="1"/>
  <c r="J21" i="1" l="1"/>
  <c r="R21" i="1" s="1"/>
  <c r="J27" i="1"/>
  <c r="R27" i="1" s="1"/>
  <c r="F34" i="1"/>
  <c r="N34" i="1" s="1"/>
  <c r="F28" i="1"/>
  <c r="N28" i="1" s="1"/>
  <c r="F22" i="1"/>
  <c r="N22" i="1" s="1"/>
  <c r="E33" i="1"/>
  <c r="M33" i="1" s="1"/>
  <c r="E27" i="1"/>
  <c r="M27" i="1" s="1"/>
  <c r="E21" i="1"/>
  <c r="M21" i="1" s="1"/>
  <c r="H26" i="1"/>
  <c r="P26" i="1" s="1"/>
  <c r="H20" i="1"/>
  <c r="P20" i="1" s="1"/>
  <c r="H32" i="1"/>
  <c r="P32" i="1" s="1"/>
  <c r="I33" i="1"/>
  <c r="Q33" i="1" s="1"/>
  <c r="I27" i="1"/>
  <c r="Q27" i="1" s="1"/>
  <c r="I21" i="1"/>
  <c r="Q21" i="1" s="1"/>
  <c r="F33" i="1"/>
  <c r="N33" i="1" s="1"/>
  <c r="F27" i="1"/>
  <c r="N27" i="1" s="1"/>
  <c r="F21" i="1"/>
  <c r="N21" i="1" s="1"/>
  <c r="I26" i="1"/>
  <c r="Q26" i="1" s="1"/>
  <c r="I20" i="1"/>
  <c r="Q20" i="1" s="1"/>
  <c r="I32" i="1"/>
  <c r="Q32" i="1" s="1"/>
  <c r="H22" i="1"/>
  <c r="P22" i="1" s="1"/>
  <c r="H28" i="1"/>
  <c r="P28" i="1" s="1"/>
  <c r="H34" i="1"/>
  <c r="P34" i="1" s="1"/>
  <c r="H33" i="1"/>
  <c r="P33" i="1" s="1"/>
  <c r="H21" i="1"/>
  <c r="P21" i="1" s="1"/>
  <c r="H27" i="1"/>
  <c r="P27" i="1" s="1"/>
  <c r="J32" i="1"/>
  <c r="R32" i="1" s="1"/>
  <c r="J26" i="1"/>
  <c r="R26" i="1" s="1"/>
  <c r="J20" i="1"/>
  <c r="R20" i="1" s="1"/>
  <c r="G33" i="1"/>
  <c r="O33" i="1" s="1"/>
  <c r="G27" i="1"/>
  <c r="O27" i="1" s="1"/>
  <c r="G21" i="1"/>
  <c r="O21" i="1" s="1"/>
  <c r="G22" i="1"/>
  <c r="O22" i="1" s="1"/>
  <c r="G34" i="1"/>
  <c r="O34" i="1" s="1"/>
  <c r="G28" i="1"/>
  <c r="O28" i="1" s="1"/>
  <c r="E22" i="1"/>
  <c r="M22" i="1" s="1"/>
  <c r="E34" i="1"/>
  <c r="M34" i="1" s="1"/>
  <c r="E28" i="1"/>
  <c r="M28" i="1" s="1"/>
  <c r="G20" i="1"/>
  <c r="O20" i="1" s="1"/>
  <c r="G32" i="1"/>
  <c r="O32" i="1" s="1"/>
  <c r="G26" i="1"/>
  <c r="O26" i="1" s="1"/>
  <c r="E32" i="1"/>
  <c r="M32" i="1" s="1"/>
  <c r="E26" i="1"/>
  <c r="M26" i="1" s="1"/>
  <c r="E20" i="1"/>
  <c r="M20" i="1" s="1"/>
  <c r="J34" i="1"/>
  <c r="R34" i="1" s="1"/>
  <c r="J22" i="1"/>
  <c r="R22" i="1" s="1"/>
  <c r="J28" i="1"/>
  <c r="R28" i="1" s="1"/>
  <c r="V22" i="1" l="1"/>
  <c r="W22" i="1"/>
  <c r="W23" i="1"/>
  <c r="V23" i="1"/>
  <c r="V24" i="1"/>
  <c r="W21" i="1"/>
  <c r="W24" i="1"/>
  <c r="V21" i="1"/>
  <c r="X21" i="1" l="1"/>
  <c r="X23" i="1"/>
  <c r="X24" i="1"/>
  <c r="X22" i="1"/>
</calcChain>
</file>

<file path=xl/sharedStrings.xml><?xml version="1.0" encoding="utf-8"?>
<sst xmlns="http://schemas.openxmlformats.org/spreadsheetml/2006/main" count="66" uniqueCount="42">
  <si>
    <t>x=</t>
  </si>
  <si>
    <t>y=</t>
  </si>
  <si>
    <t>elements factored</t>
  </si>
  <si>
    <t>dist</t>
  </si>
  <si>
    <t>1-1/sqrt(dist)*5</t>
  </si>
  <si>
    <t>sqrt dist</t>
  </si>
  <si>
    <t>size=1</t>
  </si>
  <si>
    <t>size</t>
  </si>
  <si>
    <t>w</t>
  </si>
  <si>
    <t>w=</t>
  </si>
  <si>
    <t>min distance from enemy to player ~25.02</t>
  </si>
  <si>
    <t>max distance ~79.31</t>
  </si>
  <si>
    <t>ACCURACY CHART before factoring player accuracy</t>
  </si>
  <si>
    <t>Dist = 25.02</t>
  </si>
  <si>
    <t>Dist = 50</t>
  </si>
  <si>
    <t>Dist = 79.31</t>
  </si>
  <si>
    <t>size=2</t>
  </si>
  <si>
    <t>size=3</t>
  </si>
  <si>
    <t>size=4</t>
  </si>
  <si>
    <t>size=5</t>
  </si>
  <si>
    <t>size=6</t>
  </si>
  <si>
    <t>x* accuracy</t>
  </si>
  <si>
    <t>Accuracy with missile :</t>
  </si>
  <si>
    <t>Accuracy with Laser :</t>
  </si>
  <si>
    <t>Accuracy with Beam :</t>
  </si>
  <si>
    <t xml:space="preserve">roll RNG up to 100, </t>
  </si>
  <si>
    <t>if RNG &gt; 1-y, isHit = true</t>
  </si>
  <si>
    <t>yes</t>
  </si>
  <si>
    <t>no</t>
  </si>
  <si>
    <t>%hit</t>
  </si>
  <si>
    <t>dit hit?</t>
  </si>
  <si>
    <t>did hit?</t>
  </si>
  <si>
    <t>Each cell change recalcs that random chance in the below sheet</t>
  </si>
  <si>
    <t>overall</t>
  </si>
  <si>
    <t>missile</t>
  </si>
  <si>
    <t>laser</t>
  </si>
  <si>
    <t>beam</t>
  </si>
  <si>
    <t>1-x^(0.4*sqrt(sizeof component))</t>
  </si>
  <si>
    <t>isHit=</t>
  </si>
  <si>
    <t>distance</t>
  </si>
  <si>
    <t>dist, size</t>
  </si>
  <si>
    <t>dist, size,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</si>
</sst>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574A-1BE5-4723-978D-1D0EFA94D11D}">
  <dimension ref="A1:X46"/>
  <sheetViews>
    <sheetView tabSelected="1" zoomScaleNormal="100" workbookViewId="0">
      <selection activeCell="M9" sqref="M9"/>
    </sheetView>
  </sheetViews>
  <sheetFormatPr defaultRowHeight="15" x14ac:dyDescent="0.25"/>
  <cols>
    <col min="4" max="4" width="10.28515625" customWidth="1"/>
  </cols>
  <sheetData>
    <row r="1" spans="1:14" x14ac:dyDescent="0.25">
      <c r="H1" s="8" t="s">
        <v>2</v>
      </c>
      <c r="I1" s="8"/>
      <c r="J1" s="8"/>
      <c r="K1" s="8"/>
    </row>
    <row r="2" spans="1:14" x14ac:dyDescent="0.25">
      <c r="D2" s="4" t="s">
        <v>9</v>
      </c>
      <c r="E2" s="9" t="s">
        <v>4</v>
      </c>
      <c r="F2" s="9"/>
      <c r="G2" s="9"/>
      <c r="H2" s="9" t="s">
        <v>39</v>
      </c>
      <c r="I2" s="9"/>
      <c r="J2" s="9"/>
      <c r="K2" s="9"/>
      <c r="N2" t="s">
        <v>10</v>
      </c>
    </row>
    <row r="3" spans="1:14" ht="15" customHeight="1" x14ac:dyDescent="0.25">
      <c r="D3" s="5" t="s">
        <v>0</v>
      </c>
      <c r="E3" s="10" t="s">
        <v>37</v>
      </c>
      <c r="F3" s="10"/>
      <c r="G3" s="10"/>
      <c r="H3" s="11" t="s">
        <v>40</v>
      </c>
      <c r="I3" s="11"/>
      <c r="J3" s="11"/>
      <c r="K3" s="11"/>
      <c r="N3" t="s">
        <v>11</v>
      </c>
    </row>
    <row r="4" spans="1:14" x14ac:dyDescent="0.25">
      <c r="D4" s="6" t="s">
        <v>1</v>
      </c>
      <c r="E4" s="11" t="s">
        <v>21</v>
      </c>
      <c r="F4" s="11"/>
      <c r="G4" s="11"/>
      <c r="H4" s="11" t="s">
        <v>41</v>
      </c>
      <c r="I4" s="11"/>
      <c r="J4" s="11"/>
      <c r="K4" s="11"/>
    </row>
    <row r="5" spans="1:14" x14ac:dyDescent="0.25">
      <c r="D5" s="6"/>
      <c r="E5" s="11"/>
      <c r="F5" s="11"/>
      <c r="G5" s="11"/>
      <c r="H5" s="11"/>
      <c r="I5" s="11"/>
      <c r="J5" s="11"/>
      <c r="K5" s="11"/>
    </row>
    <row r="6" spans="1:14" x14ac:dyDescent="0.25">
      <c r="D6" s="6"/>
      <c r="E6" s="6"/>
      <c r="F6" s="6"/>
      <c r="G6" s="6"/>
      <c r="H6" s="6"/>
      <c r="I6" s="6"/>
      <c r="J6" s="6"/>
      <c r="K6" s="6"/>
    </row>
    <row r="7" spans="1:14" x14ac:dyDescent="0.25">
      <c r="D7" s="6" t="s">
        <v>38</v>
      </c>
      <c r="E7" s="6" t="s">
        <v>25</v>
      </c>
      <c r="F7" s="6"/>
      <c r="G7" s="6"/>
      <c r="H7" s="6"/>
      <c r="I7" s="6"/>
      <c r="J7" s="6"/>
      <c r="K7" s="6"/>
    </row>
    <row r="8" spans="1:14" x14ac:dyDescent="0.25">
      <c r="D8" s="6"/>
      <c r="E8" s="6" t="s">
        <v>26</v>
      </c>
      <c r="F8" s="6"/>
      <c r="G8" s="6"/>
      <c r="H8" s="6"/>
      <c r="I8" s="6"/>
      <c r="J8" s="6"/>
      <c r="K8" s="6"/>
    </row>
    <row r="10" spans="1:14" x14ac:dyDescent="0.25">
      <c r="B10" s="13" t="str">
        <f>"//below chart represents normalised values for the accuracy equation"</f>
        <v>//below chart represents normalised values for the accuracy equation</v>
      </c>
    </row>
    <row r="11" spans="1:14" ht="30.75" customHeight="1" x14ac:dyDescent="0.25">
      <c r="A11" s="12" t="s">
        <v>12</v>
      </c>
      <c r="B11" s="12"/>
      <c r="C11" s="12"/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14" x14ac:dyDescent="0.25">
      <c r="A12" t="s">
        <v>3</v>
      </c>
      <c r="B12" t="s">
        <v>5</v>
      </c>
      <c r="C12" t="s">
        <v>8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</row>
    <row r="13" spans="1:14" x14ac:dyDescent="0.25">
      <c r="A13">
        <v>25.02</v>
      </c>
      <c r="B13">
        <f>SQRT(A13)</f>
        <v>5.0019996001599196</v>
      </c>
      <c r="C13" s="1">
        <f>1-1/B13*5</f>
        <v>3.9976015988796298E-4</v>
      </c>
      <c r="D13" s="2">
        <f>1-$C$13^(0.4*SQRT(D12))</f>
        <v>0.95627600821297809</v>
      </c>
      <c r="E13" s="2">
        <f t="shared" ref="E13:I13" si="0">1-$C$13^(0.4*SQRT(E12))</f>
        <v>0.98804120250416827</v>
      </c>
      <c r="F13" s="2">
        <f t="shared" si="0"/>
        <v>0.99557760389455829</v>
      </c>
      <c r="G13" s="2">
        <f t="shared" si="0"/>
        <v>0.99808821254220847</v>
      </c>
      <c r="H13" s="2">
        <f t="shared" si="0"/>
        <v>0.99908681854879999</v>
      </c>
      <c r="I13" s="2">
        <f t="shared" si="0"/>
        <v>0.99953177230021029</v>
      </c>
    </row>
    <row r="14" spans="1:14" x14ac:dyDescent="0.25">
      <c r="A14">
        <v>50</v>
      </c>
      <c r="B14">
        <f>SQRT(A14)</f>
        <v>7.0710678118654755</v>
      </c>
      <c r="C14" s="1">
        <f t="shared" ref="C14" si="1">1-1/B14*5</f>
        <v>0.29289321881345254</v>
      </c>
      <c r="D14" s="2">
        <f>1-$C$14^(0.4*SQRT(D12))</f>
        <v>0.38809538772894903</v>
      </c>
      <c r="E14" s="2">
        <f t="shared" ref="E14:I14" si="2">1-$C$14^(0.4*SQRT(E12))</f>
        <v>0.50074176935640646</v>
      </c>
      <c r="F14" s="2">
        <f t="shared" si="2"/>
        <v>0.57290412529742163</v>
      </c>
      <c r="G14" s="2">
        <f t="shared" si="2"/>
        <v>0.62557274548141484</v>
      </c>
      <c r="H14" s="2">
        <f t="shared" si="2"/>
        <v>0.66656566997598321</v>
      </c>
      <c r="I14" s="2">
        <f t="shared" si="2"/>
        <v>0.69974933589666066</v>
      </c>
    </row>
    <row r="15" spans="1:14" x14ac:dyDescent="0.25">
      <c r="A15">
        <v>79.31</v>
      </c>
      <c r="B15">
        <f>SQRT(A15)</f>
        <v>8.9056162055188519</v>
      </c>
      <c r="C15" s="1">
        <f>1-1/B15*5</f>
        <v>0.43855653728919097</v>
      </c>
      <c r="D15" s="2">
        <f>1-$C$15^(0.4*SQRT(D12))</f>
        <v>0.28086531550709204</v>
      </c>
      <c r="E15" s="2">
        <f t="shared" ref="E15:I15" si="3">1-$C$15^(0.4*SQRT(E12))</f>
        <v>0.37266561376978913</v>
      </c>
      <c r="F15" s="2">
        <f t="shared" si="3"/>
        <v>0.43507856576502024</v>
      </c>
      <c r="G15" s="2">
        <f t="shared" si="3"/>
        <v>0.48284530555928573</v>
      </c>
      <c r="H15" s="2">
        <f t="shared" si="3"/>
        <v>0.52157049689749768</v>
      </c>
      <c r="I15" s="2">
        <f t="shared" si="3"/>
        <v>0.55407877854554088</v>
      </c>
    </row>
    <row r="17" spans="2:24" x14ac:dyDescent="0.25">
      <c r="C17" s="13" t="str">
        <f>"//the below applies the eqation's logic to the different accuracy values of different weapons"</f>
        <v>//the below applies the eqation's logic to the different accuracy values of different weapons</v>
      </c>
      <c r="M17" t="s">
        <v>32</v>
      </c>
    </row>
    <row r="18" spans="2:24" x14ac:dyDescent="0.25">
      <c r="B18" s="8" t="s">
        <v>22</v>
      </c>
      <c r="C18" s="8"/>
      <c r="D18" s="8"/>
      <c r="E18" s="7">
        <v>0.7</v>
      </c>
      <c r="F18" s="7"/>
      <c r="G18" s="7"/>
      <c r="H18" s="7"/>
      <c r="I18" s="7"/>
      <c r="J18" s="7"/>
      <c r="M18" s="13" t="str">
        <f>"// rolls against the respective odds in the table to the left to simulate a round of attacks"</f>
        <v>// rolls against the respective odds in the table to the left to simulate a round of attacks</v>
      </c>
    </row>
    <row r="19" spans="2:24" x14ac:dyDescent="0.25">
      <c r="B19" s="3"/>
      <c r="C19" s="3"/>
      <c r="D19" s="3"/>
      <c r="E19" s="7" t="s">
        <v>6</v>
      </c>
      <c r="F19" s="7" t="s">
        <v>16</v>
      </c>
      <c r="G19" s="7" t="s">
        <v>17</v>
      </c>
      <c r="H19" s="7" t="s">
        <v>18</v>
      </c>
      <c r="I19" s="7" t="s">
        <v>19</v>
      </c>
      <c r="J19" s="7" t="s">
        <v>20</v>
      </c>
      <c r="M19" s="7" t="s">
        <v>30</v>
      </c>
      <c r="U19" s="13" t="str">
        <f>"//counts the intstances of successful hits  "</f>
        <v xml:space="preserve">//counts the intstances of successful hits  </v>
      </c>
    </row>
    <row r="20" spans="2:24" x14ac:dyDescent="0.25">
      <c r="D20" t="s">
        <v>13</v>
      </c>
      <c r="E20" s="7">
        <f t="shared" ref="E20:J20" si="4">$E$18*D13</f>
        <v>0.66939320574908467</v>
      </c>
      <c r="F20" s="7">
        <f t="shared" si="4"/>
        <v>0.69162884175291772</v>
      </c>
      <c r="G20" s="7">
        <f t="shared" si="4"/>
        <v>0.69690432272619074</v>
      </c>
      <c r="H20" s="7">
        <f t="shared" si="4"/>
        <v>0.6986617487795459</v>
      </c>
      <c r="I20" s="7">
        <f t="shared" si="4"/>
        <v>0.69936077298416</v>
      </c>
      <c r="J20" s="7">
        <f t="shared" si="4"/>
        <v>0.69967224061014721</v>
      </c>
      <c r="M20" t="str">
        <f ca="1">IF(RAND()&gt;(1-E20),"yes","no")</f>
        <v>no</v>
      </c>
      <c r="N20" t="str">
        <f t="shared" ref="N20:R20" ca="1" si="5">IF(RAND()&gt;(1-F20),"yes","no")</f>
        <v>yes</v>
      </c>
      <c r="O20" t="str">
        <f t="shared" ca="1" si="5"/>
        <v>no</v>
      </c>
      <c r="P20" t="str">
        <f t="shared" ca="1" si="5"/>
        <v>yes</v>
      </c>
      <c r="Q20" t="str">
        <f t="shared" ca="1" si="5"/>
        <v>yes</v>
      </c>
      <c r="R20" t="str">
        <f t="shared" ca="1" si="5"/>
        <v>yes</v>
      </c>
      <c r="V20" t="s">
        <v>27</v>
      </c>
      <c r="W20" t="s">
        <v>28</v>
      </c>
      <c r="X20" t="s">
        <v>29</v>
      </c>
    </row>
    <row r="21" spans="2:24" x14ac:dyDescent="0.25">
      <c r="D21" t="s">
        <v>14</v>
      </c>
      <c r="E21" s="7">
        <f t="shared" ref="E21:J21" si="6">$E$18*D14</f>
        <v>0.2716667714102643</v>
      </c>
      <c r="F21" s="7">
        <f t="shared" si="6"/>
        <v>0.35051923854948452</v>
      </c>
      <c r="G21" s="7">
        <f t="shared" si="6"/>
        <v>0.40103288770819512</v>
      </c>
      <c r="H21" s="7">
        <f t="shared" si="6"/>
        <v>0.43790092183699036</v>
      </c>
      <c r="I21" s="7">
        <f t="shared" si="6"/>
        <v>0.46659596898318823</v>
      </c>
      <c r="J21" s="7">
        <f t="shared" si="6"/>
        <v>0.48982453512766244</v>
      </c>
      <c r="M21" t="str">
        <f t="shared" ref="M21:M22" ca="1" si="7">IF(RAND()&gt;(1-E21),"yes","no")</f>
        <v>no</v>
      </c>
      <c r="N21" t="str">
        <f t="shared" ref="N21:N22" ca="1" si="8">IF(RAND()&gt;(1-F21),"yes","no")</f>
        <v>no</v>
      </c>
      <c r="O21" t="str">
        <f t="shared" ref="O21:O22" ca="1" si="9">IF(RAND()&gt;(1-G21),"yes","no")</f>
        <v>no</v>
      </c>
      <c r="P21" t="str">
        <f t="shared" ref="P21:P22" ca="1" si="10">IF(RAND()&gt;(1-H21),"yes","no")</f>
        <v>no</v>
      </c>
      <c r="Q21" t="str">
        <f t="shared" ref="Q21:Q22" ca="1" si="11">IF(RAND()&gt;(1-I21),"yes","no")</f>
        <v>yes</v>
      </c>
      <c r="R21" t="str">
        <f t="shared" ref="R21:R22" ca="1" si="12">IF(RAND()&gt;(1-J21),"yes","no")</f>
        <v>no</v>
      </c>
      <c r="U21" t="s">
        <v>34</v>
      </c>
      <c r="V21">
        <f ca="1">COUNTIF(M20:R22,"yes")</f>
        <v>6</v>
      </c>
      <c r="W21">
        <f ca="1">COUNTIF(M20:R22,"no")</f>
        <v>12</v>
      </c>
      <c r="X21">
        <f t="shared" ref="X21:X23" ca="1" si="13">V21/(V21+W21)*100</f>
        <v>33.333333333333329</v>
      </c>
    </row>
    <row r="22" spans="2:24" x14ac:dyDescent="0.25">
      <c r="D22" t="s">
        <v>15</v>
      </c>
      <c r="E22" s="7">
        <f t="shared" ref="E22:J22" si="14">$E$18*D15</f>
        <v>0.19660572085496442</v>
      </c>
      <c r="F22" s="7">
        <f t="shared" si="14"/>
        <v>0.26086592963885236</v>
      </c>
      <c r="G22" s="7">
        <f t="shared" si="14"/>
        <v>0.30455499603551417</v>
      </c>
      <c r="H22" s="7">
        <f t="shared" si="14"/>
        <v>0.33799171389150001</v>
      </c>
      <c r="I22" s="7">
        <f t="shared" si="14"/>
        <v>0.36509934782824838</v>
      </c>
      <c r="J22" s="7">
        <f t="shared" si="14"/>
        <v>0.38785514498187862</v>
      </c>
      <c r="M22" t="str">
        <f t="shared" ca="1" si="7"/>
        <v>no</v>
      </c>
      <c r="N22" t="str">
        <f t="shared" ca="1" si="8"/>
        <v>no</v>
      </c>
      <c r="O22" t="str">
        <f t="shared" ca="1" si="9"/>
        <v>yes</v>
      </c>
      <c r="P22" t="str">
        <f t="shared" ca="1" si="10"/>
        <v>no</v>
      </c>
      <c r="Q22" t="str">
        <f t="shared" ca="1" si="11"/>
        <v>no</v>
      </c>
      <c r="R22" t="str">
        <f t="shared" ca="1" si="12"/>
        <v>no</v>
      </c>
      <c r="U22" t="s">
        <v>35</v>
      </c>
      <c r="V22">
        <f ca="1">COUNTIF(M26:R28,"yes")</f>
        <v>10</v>
      </c>
      <c r="W22">
        <f ca="1">COUNTIF(M26:R28,"no")</f>
        <v>8</v>
      </c>
      <c r="X22">
        <f t="shared" ca="1" si="13"/>
        <v>55.555555555555557</v>
      </c>
    </row>
    <row r="23" spans="2:24" x14ac:dyDescent="0.25">
      <c r="E23" s="7"/>
      <c r="F23" s="7"/>
      <c r="G23" s="7"/>
      <c r="H23" s="7"/>
      <c r="I23" s="7"/>
      <c r="J23" s="7"/>
      <c r="U23" t="s">
        <v>36</v>
      </c>
      <c r="V23">
        <f ca="1">COUNTIF(M32:R34,"yes")</f>
        <v>12</v>
      </c>
      <c r="W23">
        <f ca="1">COUNTIF(M32:R34,"no")</f>
        <v>6</v>
      </c>
      <c r="X23">
        <f t="shared" ca="1" si="13"/>
        <v>66.666666666666657</v>
      </c>
    </row>
    <row r="24" spans="2:24" x14ac:dyDescent="0.25">
      <c r="B24" s="8" t="s">
        <v>23</v>
      </c>
      <c r="C24" s="8"/>
      <c r="D24" s="8"/>
      <c r="E24" s="7">
        <v>0.9</v>
      </c>
      <c r="F24" s="7"/>
      <c r="G24" s="7"/>
      <c r="H24" s="7"/>
      <c r="I24" s="7"/>
      <c r="J24" s="7"/>
      <c r="U24" t="s">
        <v>33</v>
      </c>
      <c r="V24">
        <f ca="1">COUNTIF(M20:R34,"yes")</f>
        <v>28</v>
      </c>
      <c r="W24">
        <f ca="1">COUNTIF(M20:R34,"no")</f>
        <v>26</v>
      </c>
      <c r="X24">
        <f ca="1">V24/(V24+W24)*100</f>
        <v>51.851851851851848</v>
      </c>
    </row>
    <row r="25" spans="2:24" x14ac:dyDescent="0.25">
      <c r="B25" s="3"/>
      <c r="C25" s="3"/>
      <c r="D25" s="3"/>
      <c r="E25" s="7" t="s">
        <v>6</v>
      </c>
      <c r="F25" s="7" t="s">
        <v>16</v>
      </c>
      <c r="G25" s="7" t="s">
        <v>17</v>
      </c>
      <c r="H25" s="7" t="s">
        <v>18</v>
      </c>
      <c r="I25" s="7" t="s">
        <v>19</v>
      </c>
      <c r="J25" s="7" t="s">
        <v>20</v>
      </c>
      <c r="M25" s="7" t="s">
        <v>31</v>
      </c>
    </row>
    <row r="26" spans="2:24" x14ac:dyDescent="0.25">
      <c r="D26" t="s">
        <v>13</v>
      </c>
      <c r="E26" s="7">
        <f>$E$24*D13</f>
        <v>0.86064840739168025</v>
      </c>
      <c r="F26" s="7">
        <f t="shared" ref="F26:J26" si="15">$E$24*E13</f>
        <v>0.88923708225375142</v>
      </c>
      <c r="G26" s="7">
        <f t="shared" si="15"/>
        <v>0.89601984350510244</v>
      </c>
      <c r="H26" s="7">
        <f t="shared" si="15"/>
        <v>0.89827939128798762</v>
      </c>
      <c r="I26" s="7">
        <f t="shared" si="15"/>
        <v>0.89917813669391999</v>
      </c>
      <c r="J26" s="7">
        <f t="shared" si="15"/>
        <v>0.89957859507018934</v>
      </c>
      <c r="M26" t="str">
        <f t="shared" ref="M26:M34" ca="1" si="16">IF(RAND()&gt;(1-E26),"yes","no")</f>
        <v>yes</v>
      </c>
      <c r="N26" t="str">
        <f t="shared" ref="N26:N34" ca="1" si="17">IF(RAND()&gt;(1-F26),"yes","no")</f>
        <v>yes</v>
      </c>
      <c r="O26" t="str">
        <f t="shared" ref="O26:O34" ca="1" si="18">IF(RAND()&gt;(1-G26),"yes","no")</f>
        <v>yes</v>
      </c>
      <c r="P26" t="str">
        <f t="shared" ref="P26:P34" ca="1" si="19">IF(RAND()&gt;(1-H26),"yes","no")</f>
        <v>no</v>
      </c>
      <c r="Q26" t="str">
        <f t="shared" ref="Q26:Q34" ca="1" si="20">IF(RAND()&gt;(1-I26),"yes","no")</f>
        <v>yes</v>
      </c>
      <c r="R26" t="str">
        <f t="shared" ref="R26:R34" ca="1" si="21">IF(RAND()&gt;(1-J26),"yes","no")</f>
        <v>yes</v>
      </c>
    </row>
    <row r="27" spans="2:24" x14ac:dyDescent="0.25">
      <c r="D27" t="s">
        <v>14</v>
      </c>
      <c r="E27" s="7">
        <f t="shared" ref="E27:J27" si="22">$E$24*D14</f>
        <v>0.34928584895605413</v>
      </c>
      <c r="F27" s="7">
        <f t="shared" si="22"/>
        <v>0.45066759242076582</v>
      </c>
      <c r="G27" s="7">
        <f t="shared" si="22"/>
        <v>0.51561371276767953</v>
      </c>
      <c r="H27" s="7">
        <f t="shared" si="22"/>
        <v>0.56301547093327342</v>
      </c>
      <c r="I27" s="7">
        <f t="shared" si="22"/>
        <v>0.59990910297838496</v>
      </c>
      <c r="J27" s="7">
        <f t="shared" si="22"/>
        <v>0.62977440230699466</v>
      </c>
      <c r="M27" t="str">
        <f t="shared" ca="1" si="16"/>
        <v>no</v>
      </c>
      <c r="N27" t="str">
        <f t="shared" ca="1" si="17"/>
        <v>yes</v>
      </c>
      <c r="O27" t="str">
        <f t="shared" ca="1" si="18"/>
        <v>no</v>
      </c>
      <c r="P27" t="str">
        <f t="shared" ca="1" si="19"/>
        <v>yes</v>
      </c>
      <c r="Q27" t="str">
        <f t="shared" ca="1" si="20"/>
        <v>no</v>
      </c>
      <c r="R27" t="str">
        <f t="shared" ca="1" si="21"/>
        <v>yes</v>
      </c>
    </row>
    <row r="28" spans="2:24" x14ac:dyDescent="0.25">
      <c r="D28" t="s">
        <v>15</v>
      </c>
      <c r="E28" s="7">
        <f t="shared" ref="E28:J28" si="23">$E$24*D15</f>
        <v>0.25277878395638287</v>
      </c>
      <c r="F28" s="7">
        <f t="shared" si="23"/>
        <v>0.3353990523928102</v>
      </c>
      <c r="G28" s="7">
        <f t="shared" si="23"/>
        <v>0.39157070918851822</v>
      </c>
      <c r="H28" s="7">
        <f t="shared" si="23"/>
        <v>0.43456077500335716</v>
      </c>
      <c r="I28" s="7">
        <f t="shared" si="23"/>
        <v>0.46941344720774791</v>
      </c>
      <c r="J28" s="7">
        <f t="shared" si="23"/>
        <v>0.4986709006909868</v>
      </c>
      <c r="M28" t="str">
        <f t="shared" ca="1" si="16"/>
        <v>no</v>
      </c>
      <c r="N28" t="str">
        <f t="shared" ca="1" si="17"/>
        <v>yes</v>
      </c>
      <c r="O28" t="str">
        <f t="shared" ca="1" si="18"/>
        <v>yes</v>
      </c>
      <c r="P28" t="str">
        <f t="shared" ca="1" si="19"/>
        <v>no</v>
      </c>
      <c r="Q28" t="str">
        <f t="shared" ca="1" si="20"/>
        <v>no</v>
      </c>
      <c r="R28" t="str">
        <f t="shared" ca="1" si="21"/>
        <v>no</v>
      </c>
    </row>
    <row r="29" spans="2:24" x14ac:dyDescent="0.25">
      <c r="E29" s="7"/>
      <c r="F29" s="7"/>
      <c r="G29" s="7"/>
      <c r="H29" s="7"/>
      <c r="I29" s="7"/>
      <c r="J29" s="7"/>
    </row>
    <row r="30" spans="2:24" x14ac:dyDescent="0.25">
      <c r="B30" s="8" t="s">
        <v>24</v>
      </c>
      <c r="C30" s="8"/>
      <c r="D30" s="8"/>
      <c r="E30" s="7">
        <v>0.95</v>
      </c>
      <c r="F30" s="7"/>
      <c r="G30" s="7"/>
      <c r="H30" s="7"/>
      <c r="I30" s="7"/>
      <c r="J30" s="7"/>
    </row>
    <row r="31" spans="2:24" x14ac:dyDescent="0.25">
      <c r="B31" s="3"/>
      <c r="C31" s="3"/>
      <c r="D31" s="3"/>
      <c r="E31" s="7" t="s">
        <v>6</v>
      </c>
      <c r="F31" s="7" t="s">
        <v>16</v>
      </c>
      <c r="G31" s="7" t="s">
        <v>17</v>
      </c>
      <c r="H31" s="7" t="s">
        <v>18</v>
      </c>
      <c r="I31" s="7" t="s">
        <v>19</v>
      </c>
      <c r="J31" s="7" t="s">
        <v>20</v>
      </c>
      <c r="M31" s="7" t="s">
        <v>31</v>
      </c>
    </row>
    <row r="32" spans="2:24" x14ac:dyDescent="0.25">
      <c r="D32" t="s">
        <v>13</v>
      </c>
      <c r="E32" s="7">
        <f>$E$30*D13</f>
        <v>0.90846220780232911</v>
      </c>
      <c r="F32" s="7">
        <f t="shared" ref="F32:J32" si="24">$E$30*E13</f>
        <v>0.93863914237895985</v>
      </c>
      <c r="G32" s="7">
        <f t="shared" si="24"/>
        <v>0.94579872369983031</v>
      </c>
      <c r="H32" s="7">
        <f t="shared" si="24"/>
        <v>0.94818380191509799</v>
      </c>
      <c r="I32" s="7">
        <f t="shared" si="24"/>
        <v>0.94913247762135999</v>
      </c>
      <c r="J32" s="7">
        <f t="shared" si="24"/>
        <v>0.94955518368519976</v>
      </c>
      <c r="M32" t="str">
        <f t="shared" ca="1" si="16"/>
        <v>yes</v>
      </c>
      <c r="N32" t="str">
        <f t="shared" ca="1" si="17"/>
        <v>yes</v>
      </c>
      <c r="O32" t="str">
        <f t="shared" ca="1" si="18"/>
        <v>yes</v>
      </c>
      <c r="P32" t="str">
        <f t="shared" ca="1" si="19"/>
        <v>yes</v>
      </c>
      <c r="Q32" t="str">
        <f t="shared" ca="1" si="20"/>
        <v>yes</v>
      </c>
      <c r="R32" t="str">
        <f t="shared" ca="1" si="21"/>
        <v>no</v>
      </c>
    </row>
    <row r="33" spans="4:24" x14ac:dyDescent="0.25">
      <c r="D33" t="s">
        <v>14</v>
      </c>
      <c r="E33" s="7">
        <f t="shared" ref="E33:J33" si="25">$E$30*D14</f>
        <v>0.36869061834250155</v>
      </c>
      <c r="F33" s="7">
        <f t="shared" si="25"/>
        <v>0.47570468088858614</v>
      </c>
      <c r="G33" s="7">
        <f t="shared" si="25"/>
        <v>0.54425891903255053</v>
      </c>
      <c r="H33" s="7">
        <f t="shared" si="25"/>
        <v>0.59429410820734407</v>
      </c>
      <c r="I33" s="7">
        <f t="shared" si="25"/>
        <v>0.63323738647718397</v>
      </c>
      <c r="J33" s="7">
        <f t="shared" si="25"/>
        <v>0.66476186910182755</v>
      </c>
      <c r="M33" t="str">
        <f t="shared" ca="1" si="16"/>
        <v>no</v>
      </c>
      <c r="N33" t="str">
        <f t="shared" ca="1" si="17"/>
        <v>yes</v>
      </c>
      <c r="O33" t="str">
        <f t="shared" ca="1" si="18"/>
        <v>no</v>
      </c>
      <c r="P33" t="str">
        <f t="shared" ca="1" si="19"/>
        <v>yes</v>
      </c>
      <c r="Q33" t="str">
        <f t="shared" ca="1" si="20"/>
        <v>yes</v>
      </c>
      <c r="R33" t="str">
        <f t="shared" ca="1" si="21"/>
        <v>yes</v>
      </c>
    </row>
    <row r="34" spans="4:24" x14ac:dyDescent="0.25">
      <c r="D34" t="s">
        <v>15</v>
      </c>
      <c r="E34" s="7">
        <f t="shared" ref="E34:J34" si="26">$E$30*D15</f>
        <v>0.2668220497317374</v>
      </c>
      <c r="F34" s="7">
        <f t="shared" si="26"/>
        <v>0.35403233308129967</v>
      </c>
      <c r="G34" s="7">
        <f t="shared" si="26"/>
        <v>0.41332463747676923</v>
      </c>
      <c r="H34" s="7">
        <f t="shared" si="26"/>
        <v>0.45870304028132142</v>
      </c>
      <c r="I34" s="7">
        <f t="shared" si="26"/>
        <v>0.4954919720526228</v>
      </c>
      <c r="J34" s="7">
        <f t="shared" si="26"/>
        <v>0.52637483961826381</v>
      </c>
      <c r="M34" t="str">
        <f t="shared" ca="1" si="16"/>
        <v>no</v>
      </c>
      <c r="N34" t="str">
        <f t="shared" ca="1" si="17"/>
        <v>no</v>
      </c>
      <c r="O34" t="str">
        <f t="shared" ca="1" si="18"/>
        <v>yes</v>
      </c>
      <c r="P34" t="str">
        <f t="shared" ca="1" si="19"/>
        <v>yes</v>
      </c>
      <c r="Q34" t="str">
        <f t="shared" ca="1" si="20"/>
        <v>yes</v>
      </c>
      <c r="R34" t="str">
        <f t="shared" ca="1" si="21"/>
        <v>no</v>
      </c>
    </row>
    <row r="46" spans="4:24" x14ac:dyDescent="0.25">
      <c r="X46">
        <v>0</v>
      </c>
    </row>
  </sheetData>
  <mergeCells count="13">
    <mergeCell ref="B30:D30"/>
    <mergeCell ref="H3:K3"/>
    <mergeCell ref="H4:K4"/>
    <mergeCell ref="H5:K5"/>
    <mergeCell ref="A11:C11"/>
    <mergeCell ref="B18:D18"/>
    <mergeCell ref="B24:D24"/>
    <mergeCell ref="E5:G5"/>
    <mergeCell ref="H1:K1"/>
    <mergeCell ref="H2:K2"/>
    <mergeCell ref="E2:G2"/>
    <mergeCell ref="E3:G3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Webb</dc:creator>
  <cp:lastModifiedBy>Webb, Alex (Student)</cp:lastModifiedBy>
  <dcterms:created xsi:type="dcterms:W3CDTF">2024-11-27T20:34:59Z</dcterms:created>
  <dcterms:modified xsi:type="dcterms:W3CDTF">2024-12-03T18:26:21Z</dcterms:modified>
</cp:coreProperties>
</file>