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Учеба\Бух. Учет\ДЗ\"/>
    </mc:Choice>
  </mc:AlternateContent>
  <xr:revisionPtr revIDLastSave="0" documentId="13_ncr:1_{DC07D979-3DAF-46B5-9EBA-6FC92702A3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K16" i="1"/>
  <c r="L16" i="1"/>
  <c r="M16" i="1"/>
  <c r="N16" i="1"/>
  <c r="O16" i="1"/>
  <c r="J16" i="1"/>
  <c r="E55" i="1"/>
  <c r="D55" i="1"/>
  <c r="G56" i="1" s="1"/>
  <c r="E47" i="1"/>
  <c r="D47" i="1"/>
  <c r="G48" i="1" s="1"/>
  <c r="E39" i="1"/>
  <c r="D39" i="1"/>
  <c r="G40" i="1" s="1"/>
  <c r="E23" i="1"/>
  <c r="D23" i="1"/>
  <c r="C7" i="1"/>
  <c r="C4" i="1"/>
  <c r="E194" i="1"/>
  <c r="D194" i="1"/>
  <c r="C6" i="1"/>
  <c r="E182" i="1"/>
  <c r="D182" i="1"/>
  <c r="E170" i="1"/>
  <c r="D170" i="1"/>
  <c r="F3" i="1"/>
  <c r="E158" i="1"/>
  <c r="D158" i="1"/>
  <c r="G159" i="1" s="1"/>
  <c r="E146" i="1"/>
  <c r="D146" i="1"/>
  <c r="G147" i="1" s="1"/>
  <c r="E134" i="1"/>
  <c r="D134" i="1"/>
  <c r="E122" i="1"/>
  <c r="D122" i="1"/>
  <c r="C2" i="1"/>
  <c r="D110" i="1"/>
  <c r="E110" i="1"/>
  <c r="C5" i="1"/>
  <c r="D98" i="1"/>
  <c r="E98" i="1"/>
  <c r="D89" i="1"/>
  <c r="E89" i="1"/>
  <c r="D80" i="1"/>
  <c r="G81" i="1" s="1"/>
  <c r="C8" i="1"/>
  <c r="F6" i="1"/>
  <c r="G72" i="1"/>
  <c r="G67" i="1"/>
  <c r="G135" i="1" l="1"/>
  <c r="G183" i="1"/>
  <c r="G24" i="1"/>
  <c r="G195" i="1"/>
  <c r="G171" i="1"/>
  <c r="G123" i="1"/>
  <c r="G111" i="1"/>
  <c r="G99" i="1"/>
  <c r="G90" i="1"/>
  <c r="C12" i="1"/>
  <c r="F12" i="1"/>
  <c r="E31" i="1" l="1"/>
  <c r="D31" i="1"/>
  <c r="G32" i="1" s="1"/>
</calcChain>
</file>

<file path=xl/sharedStrings.xml><?xml version="1.0" encoding="utf-8"?>
<sst xmlns="http://schemas.openxmlformats.org/spreadsheetml/2006/main" count="246" uniqueCount="63">
  <si>
    <t>Актив</t>
  </si>
  <si>
    <t>Пассив</t>
  </si>
  <si>
    <t>Уставный капитал</t>
  </si>
  <si>
    <t>Расчетный счет</t>
  </si>
  <si>
    <t>Итого</t>
  </si>
  <si>
    <t>Расчетный счет 51</t>
  </si>
  <si>
    <t xml:space="preserve">Номер счета </t>
  </si>
  <si>
    <t>Товары</t>
  </si>
  <si>
    <t>Касса</t>
  </si>
  <si>
    <t>Материалы</t>
  </si>
  <si>
    <t>Расчет с персоналом</t>
  </si>
  <si>
    <t>Финансовые вложения</t>
  </si>
  <si>
    <t>сумма</t>
  </si>
  <si>
    <t>Номер счета</t>
  </si>
  <si>
    <t>Расчеты с поставщиками</t>
  </si>
  <si>
    <t>Расчеты по займам</t>
  </si>
  <si>
    <t>Расчеты с подотчетными лицами</t>
  </si>
  <si>
    <t>Основные средства</t>
  </si>
  <si>
    <t>Кредит</t>
  </si>
  <si>
    <t>Название</t>
  </si>
  <si>
    <t>Дата</t>
  </si>
  <si>
    <t>Сальдо начальное</t>
  </si>
  <si>
    <t>Операции за январь - февраль</t>
  </si>
  <si>
    <t>Дебет (УК(80))</t>
  </si>
  <si>
    <t>Оборот по дебету</t>
  </si>
  <si>
    <t>Оборот по кредету</t>
  </si>
  <si>
    <t>Сальдо конечное</t>
  </si>
  <si>
    <t>Расчеты с дебиторами и кредиторами 76</t>
  </si>
  <si>
    <t>Расчеты с дебиторами и кредиторами</t>
  </si>
  <si>
    <t>Дебет (ОС(01))</t>
  </si>
  <si>
    <t>Дебет (Материалы(10))</t>
  </si>
  <si>
    <t>Дебет (Товары(41))</t>
  </si>
  <si>
    <t>Дебет (Касса(50))</t>
  </si>
  <si>
    <t>Дебет (Фин Влож(58))</t>
  </si>
  <si>
    <t>Дебет (Расч с поств(60))</t>
  </si>
  <si>
    <t>Дебет (Займы(66))</t>
  </si>
  <si>
    <t>Дебет (Расчеты с подотчетными лицами(71))</t>
  </si>
  <si>
    <t>Дебет (Расчет с персоналом(73))</t>
  </si>
  <si>
    <t>Дебет (Расчеты кредиторами(76))</t>
  </si>
  <si>
    <t>Дебет (Расчеты с учредителями(75))</t>
  </si>
  <si>
    <t>Дебет (Уставный капитал (80))</t>
  </si>
  <si>
    <t>Дебет (Расчетный счет (51))</t>
  </si>
  <si>
    <t>Ведомость за февраль</t>
  </si>
  <si>
    <t>Счет</t>
  </si>
  <si>
    <t>Оборот(КТ)</t>
  </si>
  <si>
    <t>Сальдо начальное ДТ</t>
  </si>
  <si>
    <t>Сальдо начальное КТ</t>
  </si>
  <si>
    <t>Оборот(ДТ)</t>
  </si>
  <si>
    <t>Сальдо конечное ДТ</t>
  </si>
  <si>
    <t>Сальдо конечное КТ</t>
  </si>
  <si>
    <t>Основные средства 01</t>
  </si>
  <si>
    <t>Материалы 10</t>
  </si>
  <si>
    <t>Товары 41</t>
  </si>
  <si>
    <t>Касса 50</t>
  </si>
  <si>
    <t>Финансовые вложения 58</t>
  </si>
  <si>
    <t>Расчеты по займам 66</t>
  </si>
  <si>
    <t>Расчеты с поставщиками 60</t>
  </si>
  <si>
    <t>Расчеты с подотчетными лицами 71</t>
  </si>
  <si>
    <t>Расчет с персоналом 73</t>
  </si>
  <si>
    <t>Уставный капитал 80</t>
  </si>
  <si>
    <t>Дебет (Расчетный счет(51))</t>
  </si>
  <si>
    <t>Кт</t>
  </si>
  <si>
    <t>Дт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</si>
</sst>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" fontId="0" fillId="0" borderId="1" xfId="0" applyNumberFormat="1" applyBorder="1"/>
    <xf numFmtId="3" fontId="0" fillId="0" borderId="1" xfId="0" applyNumberForma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5"/>
  <sheetViews>
    <sheetView tabSelected="1" topLeftCell="E1" workbookViewId="0">
      <selection activeCell="J3" sqref="J3"/>
    </sheetView>
  </sheetViews>
  <sheetFormatPr defaultRowHeight="15" x14ac:dyDescent="0.25"/>
  <cols>
    <col min="1" max="1" width="19.42578125" customWidth="1"/>
    <col min="2" max="2" width="20.5703125" customWidth="1"/>
    <col min="3" max="3" width="22.28515625" customWidth="1"/>
    <col min="4" max="4" width="22.85546875" customWidth="1"/>
    <col min="5" max="5" width="14.28515625" customWidth="1"/>
    <col min="6" max="6" width="19.7109375" customWidth="1"/>
    <col min="7" max="7" width="19.5703125" customWidth="1"/>
    <col min="8" max="8" width="17.7109375" customWidth="1"/>
    <col min="9" max="9" width="42.7109375" customWidth="1"/>
    <col min="10" max="10" width="24.42578125" customWidth="1"/>
    <col min="11" max="11" width="28.7109375" customWidth="1"/>
    <col min="12" max="12" width="18.7109375" customWidth="1"/>
    <col min="13" max="13" width="15.85546875" customWidth="1"/>
    <col min="14" max="14" width="22.140625" customWidth="1"/>
  </cols>
  <sheetData>
    <row r="1" spans="1:15" x14ac:dyDescent="0.25">
      <c r="A1" t="s">
        <v>0</v>
      </c>
      <c r="B1" t="s">
        <v>6</v>
      </c>
      <c r="C1" t="s">
        <v>12</v>
      </c>
      <c r="D1" t="s">
        <v>1</v>
      </c>
      <c r="E1" t="s">
        <v>13</v>
      </c>
      <c r="F1" t="s">
        <v>12</v>
      </c>
    </row>
    <row r="2" spans="1:15" x14ac:dyDescent="0.25">
      <c r="A2" t="s">
        <v>3</v>
      </c>
      <c r="B2">
        <v>51</v>
      </c>
      <c r="C2">
        <f>120000-50000-50000-45000+220000-5000-30000-10000+2000000-2000000+5000</f>
        <v>155000</v>
      </c>
      <c r="D2" t="s">
        <v>2</v>
      </c>
      <c r="E2">
        <v>80</v>
      </c>
      <c r="F2">
        <v>400000</v>
      </c>
      <c r="I2" t="s">
        <v>42</v>
      </c>
      <c r="J2" t="s">
        <v>62</v>
      </c>
      <c r="K2" t="s">
        <v>61</v>
      </c>
      <c r="L2" t="s">
        <v>62</v>
      </c>
      <c r="M2" t="s">
        <v>61</v>
      </c>
      <c r="N2" t="s">
        <v>62</v>
      </c>
      <c r="O2" t="s">
        <v>61</v>
      </c>
    </row>
    <row r="3" spans="1:15" x14ac:dyDescent="0.25">
      <c r="A3" t="s">
        <v>17</v>
      </c>
      <c r="B3">
        <v>1</v>
      </c>
      <c r="C3">
        <v>200000</v>
      </c>
      <c r="D3" t="s">
        <v>15</v>
      </c>
      <c r="E3">
        <v>66</v>
      </c>
      <c r="F3">
        <f>220000+2000000</f>
        <v>2220000</v>
      </c>
      <c r="I3" t="s">
        <v>43</v>
      </c>
      <c r="J3" t="s">
        <v>45</v>
      </c>
      <c r="K3" t="s">
        <v>46</v>
      </c>
      <c r="L3" t="s">
        <v>47</v>
      </c>
      <c r="M3" t="s">
        <v>44</v>
      </c>
      <c r="N3" t="s">
        <v>48</v>
      </c>
      <c r="O3" t="s">
        <v>49</v>
      </c>
    </row>
    <row r="4" spans="1:15" x14ac:dyDescent="0.25">
      <c r="A4" t="s">
        <v>9</v>
      </c>
      <c r="B4">
        <v>10</v>
      </c>
      <c r="C4">
        <f>25000+4000+2000+1200</f>
        <v>32200</v>
      </c>
      <c r="D4" t="s">
        <v>16</v>
      </c>
      <c r="E4">
        <v>71</v>
      </c>
      <c r="F4">
        <f>25000-25000+4000+2000-5000-2000+1200</f>
        <v>200</v>
      </c>
      <c r="I4" t="s">
        <v>50</v>
      </c>
      <c r="J4">
        <v>200000</v>
      </c>
      <c r="K4">
        <v>0</v>
      </c>
      <c r="L4">
        <v>0</v>
      </c>
      <c r="M4">
        <v>0</v>
      </c>
      <c r="N4">
        <v>200000</v>
      </c>
      <c r="O4">
        <v>0</v>
      </c>
    </row>
    <row r="5" spans="1:15" x14ac:dyDescent="0.25">
      <c r="A5" t="s">
        <v>8</v>
      </c>
      <c r="B5">
        <v>50</v>
      </c>
      <c r="C5">
        <f>50000-25000+5000-5000-2000</f>
        <v>23000</v>
      </c>
      <c r="D5" t="s">
        <v>14</v>
      </c>
      <c r="E5">
        <v>60</v>
      </c>
      <c r="F5">
        <f>250000+50000+5000+10000-50000-45000-10000-5000</f>
        <v>205000</v>
      </c>
      <c r="I5" t="s">
        <v>51</v>
      </c>
      <c r="J5">
        <v>0</v>
      </c>
      <c r="K5">
        <v>0</v>
      </c>
      <c r="L5">
        <v>32200</v>
      </c>
      <c r="M5">
        <v>0</v>
      </c>
      <c r="N5">
        <v>32200</v>
      </c>
      <c r="O5">
        <v>0</v>
      </c>
    </row>
    <row r="6" spans="1:15" x14ac:dyDescent="0.25">
      <c r="A6" t="s">
        <v>10</v>
      </c>
      <c r="B6">
        <v>73</v>
      </c>
      <c r="C6">
        <f>30000</f>
        <v>30000</v>
      </c>
      <c r="D6" t="s">
        <v>28</v>
      </c>
      <c r="E6">
        <v>76</v>
      </c>
      <c r="F6">
        <f>2000000-2000000</f>
        <v>0</v>
      </c>
      <c r="I6" t="s">
        <v>52</v>
      </c>
      <c r="J6">
        <v>80000</v>
      </c>
      <c r="K6">
        <v>0</v>
      </c>
      <c r="L6">
        <v>300000</v>
      </c>
      <c r="M6">
        <v>5000</v>
      </c>
      <c r="N6">
        <v>375000</v>
      </c>
      <c r="O6">
        <v>0</v>
      </c>
    </row>
    <row r="7" spans="1:15" x14ac:dyDescent="0.25">
      <c r="A7" t="s">
        <v>7</v>
      </c>
      <c r="B7">
        <v>41</v>
      </c>
      <c r="C7">
        <f>80000+250000+50000-5000</f>
        <v>375000</v>
      </c>
      <c r="I7" t="s">
        <v>53</v>
      </c>
      <c r="J7">
        <v>0</v>
      </c>
      <c r="K7">
        <v>0</v>
      </c>
      <c r="L7">
        <v>55000</v>
      </c>
      <c r="M7">
        <v>32000</v>
      </c>
      <c r="N7">
        <v>23000</v>
      </c>
      <c r="O7">
        <v>0</v>
      </c>
    </row>
    <row r="8" spans="1:15" x14ac:dyDescent="0.25">
      <c r="A8" t="s">
        <v>11</v>
      </c>
      <c r="B8">
        <v>58</v>
      </c>
      <c r="C8">
        <f>2000000+10000</f>
        <v>2010000</v>
      </c>
      <c r="I8" t="s">
        <v>5</v>
      </c>
      <c r="J8">
        <v>120000</v>
      </c>
      <c r="K8">
        <v>0</v>
      </c>
      <c r="L8">
        <v>2225000</v>
      </c>
      <c r="M8">
        <v>2190000</v>
      </c>
      <c r="N8">
        <v>155000</v>
      </c>
      <c r="O8">
        <v>0</v>
      </c>
    </row>
    <row r="9" spans="1:15" x14ac:dyDescent="0.25">
      <c r="I9" t="s">
        <v>54</v>
      </c>
      <c r="J9">
        <v>0</v>
      </c>
      <c r="K9">
        <v>0</v>
      </c>
      <c r="L9">
        <v>2010000</v>
      </c>
      <c r="M9">
        <v>0</v>
      </c>
      <c r="N9">
        <v>2010000</v>
      </c>
      <c r="O9">
        <v>0</v>
      </c>
    </row>
    <row r="10" spans="1:15" x14ac:dyDescent="0.25">
      <c r="I10" t="s">
        <v>56</v>
      </c>
      <c r="J10">
        <v>0</v>
      </c>
      <c r="K10">
        <v>0</v>
      </c>
      <c r="L10">
        <v>110000</v>
      </c>
      <c r="M10">
        <v>315000</v>
      </c>
      <c r="N10">
        <v>0</v>
      </c>
      <c r="O10">
        <v>205000</v>
      </c>
    </row>
    <row r="11" spans="1:15" x14ac:dyDescent="0.25">
      <c r="I11" t="s">
        <v>55</v>
      </c>
      <c r="J11">
        <v>0</v>
      </c>
      <c r="K11">
        <v>0</v>
      </c>
      <c r="L11">
        <v>0</v>
      </c>
      <c r="M11">
        <v>2220000</v>
      </c>
      <c r="N11">
        <v>0</v>
      </c>
      <c r="O11">
        <v>2220000</v>
      </c>
    </row>
    <row r="12" spans="1:15" x14ac:dyDescent="0.25">
      <c r="A12" t="s">
        <v>4</v>
      </c>
      <c r="C12">
        <f>SUM(C2:C8)</f>
        <v>2825200</v>
      </c>
      <c r="D12" t="s">
        <v>4</v>
      </c>
      <c r="F12">
        <f>SUM(F2:F5)</f>
        <v>2825200</v>
      </c>
      <c r="I12" t="s">
        <v>57</v>
      </c>
      <c r="J12">
        <v>0</v>
      </c>
      <c r="K12">
        <v>0</v>
      </c>
      <c r="L12">
        <v>32000</v>
      </c>
      <c r="M12">
        <v>32000</v>
      </c>
      <c r="N12">
        <v>0</v>
      </c>
      <c r="O12">
        <v>200</v>
      </c>
    </row>
    <row r="13" spans="1:15" x14ac:dyDescent="0.25">
      <c r="I13" t="s">
        <v>58</v>
      </c>
      <c r="J13">
        <v>0</v>
      </c>
      <c r="K13">
        <v>0</v>
      </c>
      <c r="L13">
        <v>30000</v>
      </c>
      <c r="M13">
        <v>0</v>
      </c>
      <c r="N13">
        <v>30000</v>
      </c>
      <c r="O13">
        <v>0</v>
      </c>
    </row>
    <row r="14" spans="1:15" x14ac:dyDescent="0.25">
      <c r="I14" t="s">
        <v>27</v>
      </c>
      <c r="J14">
        <v>0</v>
      </c>
      <c r="K14">
        <v>0</v>
      </c>
      <c r="L14">
        <v>2000000</v>
      </c>
      <c r="M14">
        <v>2000000</v>
      </c>
      <c r="N14">
        <v>0</v>
      </c>
      <c r="O14">
        <v>0</v>
      </c>
    </row>
    <row r="15" spans="1:15" x14ac:dyDescent="0.25">
      <c r="A15" t="s">
        <v>22</v>
      </c>
      <c r="I15" t="s">
        <v>59</v>
      </c>
      <c r="J15">
        <v>0</v>
      </c>
      <c r="K15">
        <v>400000</v>
      </c>
      <c r="L15">
        <v>0</v>
      </c>
      <c r="M15">
        <v>0</v>
      </c>
      <c r="N15">
        <v>0</v>
      </c>
      <c r="O15">
        <v>400000</v>
      </c>
    </row>
    <row r="16" spans="1:15" x14ac:dyDescent="0.25">
      <c r="I16" t="s">
        <v>4</v>
      </c>
      <c r="J16">
        <f>SUM(J4:J15)</f>
        <v>400000</v>
      </c>
      <c r="K16">
        <f t="shared" ref="K16:O16" si="0">SUM(K4:K15)</f>
        <v>400000</v>
      </c>
      <c r="L16">
        <f t="shared" si="0"/>
        <v>6794200</v>
      </c>
      <c r="M16">
        <f t="shared" si="0"/>
        <v>6794000</v>
      </c>
      <c r="N16">
        <f t="shared" si="0"/>
        <v>2825200</v>
      </c>
      <c r="O16">
        <f t="shared" si="0"/>
        <v>2825200</v>
      </c>
    </row>
    <row r="17" spans="1:7" x14ac:dyDescent="0.25">
      <c r="A17" s="1">
        <v>1</v>
      </c>
      <c r="B17" s="1" t="s">
        <v>19</v>
      </c>
      <c r="C17" s="1" t="s">
        <v>20</v>
      </c>
      <c r="D17" s="1" t="s">
        <v>39</v>
      </c>
      <c r="E17" s="1" t="s">
        <v>18</v>
      </c>
      <c r="F17" s="1" t="s">
        <v>20</v>
      </c>
      <c r="G17" s="1" t="s">
        <v>19</v>
      </c>
    </row>
    <row r="18" spans="1:7" x14ac:dyDescent="0.25">
      <c r="A18" s="1"/>
      <c r="B18" s="1" t="s">
        <v>21</v>
      </c>
      <c r="C18" s="2"/>
      <c r="D18" s="1">
        <v>0</v>
      </c>
      <c r="E18" s="1">
        <v>0</v>
      </c>
      <c r="F18" s="2"/>
      <c r="G18" s="1" t="s">
        <v>21</v>
      </c>
    </row>
    <row r="19" spans="1:7" x14ac:dyDescent="0.25">
      <c r="A19" s="1"/>
      <c r="B19" s="1"/>
      <c r="C19" s="2">
        <v>44592</v>
      </c>
      <c r="D19" s="3">
        <v>400000</v>
      </c>
      <c r="E19" s="1">
        <v>120000</v>
      </c>
      <c r="F19" s="2">
        <v>44592</v>
      </c>
    </row>
    <row r="20" spans="1:7" x14ac:dyDescent="0.25">
      <c r="A20" s="1"/>
      <c r="B20" s="1"/>
      <c r="C20" s="2"/>
      <c r="D20" s="3"/>
      <c r="E20" s="1">
        <v>80000</v>
      </c>
      <c r="F20" s="2">
        <v>44592</v>
      </c>
      <c r="G20" s="1"/>
    </row>
    <row r="21" spans="1:7" x14ac:dyDescent="0.25">
      <c r="A21" s="1"/>
      <c r="B21" s="1"/>
      <c r="C21" s="2"/>
      <c r="D21" s="3"/>
      <c r="E21" s="1">
        <v>200000</v>
      </c>
      <c r="F21" s="2">
        <v>44592</v>
      </c>
      <c r="G21" s="1"/>
    </row>
    <row r="22" spans="1:7" x14ac:dyDescent="0.25">
      <c r="A22" s="1"/>
      <c r="B22" s="1"/>
      <c r="C22" s="2"/>
      <c r="D22" s="3"/>
      <c r="E22" s="1"/>
      <c r="F22" s="1"/>
      <c r="G22" s="1"/>
    </row>
    <row r="23" spans="1:7" x14ac:dyDescent="0.25">
      <c r="A23" s="1"/>
      <c r="B23" s="1" t="s">
        <v>24</v>
      </c>
      <c r="C23" s="1"/>
      <c r="D23" s="3">
        <f>SUM(D19:D22)</f>
        <v>400000</v>
      </c>
      <c r="E23" s="1">
        <f>SUM(E18:E22)</f>
        <v>400000</v>
      </c>
      <c r="F23" s="1"/>
      <c r="G23" s="1" t="s">
        <v>25</v>
      </c>
    </row>
    <row r="24" spans="1:7" x14ac:dyDescent="0.25">
      <c r="A24" s="1"/>
      <c r="B24" s="1" t="s">
        <v>26</v>
      </c>
      <c r="C24" s="1"/>
      <c r="D24" s="1"/>
      <c r="E24" s="1"/>
      <c r="F24" s="1"/>
      <c r="G24" s="3">
        <f>D18+E18+D23-E23</f>
        <v>0</v>
      </c>
    </row>
    <row r="26" spans="1:7" x14ac:dyDescent="0.25">
      <c r="A26" s="1">
        <v>2</v>
      </c>
      <c r="B26" s="1" t="s">
        <v>19</v>
      </c>
      <c r="C26" s="1" t="s">
        <v>20</v>
      </c>
      <c r="D26" s="1" t="s">
        <v>40</v>
      </c>
      <c r="E26" s="1" t="s">
        <v>18</v>
      </c>
      <c r="F26" s="1" t="s">
        <v>20</v>
      </c>
      <c r="G26" s="1" t="s">
        <v>19</v>
      </c>
    </row>
    <row r="27" spans="1:7" x14ac:dyDescent="0.25">
      <c r="A27" s="1"/>
      <c r="B27" s="1" t="s">
        <v>21</v>
      </c>
      <c r="C27" s="2"/>
      <c r="D27" s="1">
        <v>0</v>
      </c>
      <c r="E27" s="1">
        <v>0</v>
      </c>
      <c r="F27" s="2"/>
      <c r="G27" s="1" t="s">
        <v>21</v>
      </c>
    </row>
    <row r="28" spans="1:7" x14ac:dyDescent="0.25">
      <c r="A28" s="1"/>
      <c r="B28" s="1"/>
      <c r="C28" s="2">
        <v>44592</v>
      </c>
      <c r="D28" s="3"/>
      <c r="E28" s="1">
        <v>400000</v>
      </c>
      <c r="F28" s="2">
        <v>44592</v>
      </c>
    </row>
    <row r="29" spans="1:7" x14ac:dyDescent="0.25">
      <c r="A29" s="1"/>
      <c r="B29" s="1"/>
      <c r="C29" s="2"/>
      <c r="D29" s="3"/>
      <c r="E29" s="1"/>
      <c r="F29" s="2"/>
      <c r="G29" s="1"/>
    </row>
    <row r="30" spans="1:7" x14ac:dyDescent="0.25">
      <c r="A30" s="1"/>
      <c r="B30" s="1"/>
      <c r="C30" s="2"/>
      <c r="D30" s="3"/>
      <c r="E30" s="1"/>
      <c r="F30" s="2"/>
      <c r="G30" s="1"/>
    </row>
    <row r="31" spans="1:7" x14ac:dyDescent="0.25">
      <c r="A31" s="1"/>
      <c r="B31" s="1" t="s">
        <v>24</v>
      </c>
      <c r="C31" s="1"/>
      <c r="D31" s="3">
        <f>SUM(D28:D30)</f>
        <v>0</v>
      </c>
      <c r="E31" s="1">
        <f>SUM(E27:E30)</f>
        <v>400000</v>
      </c>
      <c r="F31" s="1"/>
      <c r="G31" s="1" t="s">
        <v>25</v>
      </c>
    </row>
    <row r="32" spans="1:7" x14ac:dyDescent="0.25">
      <c r="A32" s="1"/>
      <c r="B32" s="1" t="s">
        <v>26</v>
      </c>
      <c r="C32" s="1"/>
      <c r="D32" s="1"/>
      <c r="E32" s="1"/>
      <c r="F32" s="1"/>
      <c r="G32" s="3">
        <f>D27+E27-D31+E31</f>
        <v>400000</v>
      </c>
    </row>
    <row r="34" spans="1:7" x14ac:dyDescent="0.25">
      <c r="A34" s="1">
        <v>3</v>
      </c>
      <c r="B34" s="1" t="s">
        <v>19</v>
      </c>
      <c r="C34" s="1" t="s">
        <v>20</v>
      </c>
      <c r="D34" s="1" t="s">
        <v>41</v>
      </c>
      <c r="E34" s="1" t="s">
        <v>18</v>
      </c>
      <c r="F34" s="1" t="s">
        <v>20</v>
      </c>
      <c r="G34" s="1" t="s">
        <v>19</v>
      </c>
    </row>
    <row r="35" spans="1:7" x14ac:dyDescent="0.25">
      <c r="A35" s="1"/>
      <c r="B35" s="1" t="s">
        <v>21</v>
      </c>
      <c r="C35" s="2"/>
      <c r="D35" s="1">
        <v>0</v>
      </c>
      <c r="E35" s="1">
        <v>0</v>
      </c>
      <c r="F35" s="2"/>
      <c r="G35" s="1" t="s">
        <v>21</v>
      </c>
    </row>
    <row r="36" spans="1:7" x14ac:dyDescent="0.25">
      <c r="A36" s="1"/>
      <c r="B36" s="1"/>
      <c r="C36" s="2">
        <v>44592</v>
      </c>
      <c r="D36" s="3">
        <v>120000</v>
      </c>
      <c r="E36" s="1"/>
      <c r="F36" s="2">
        <v>44592</v>
      </c>
    </row>
    <row r="37" spans="1:7" x14ac:dyDescent="0.25">
      <c r="A37" s="1"/>
      <c r="B37" s="1"/>
      <c r="C37" s="2"/>
      <c r="D37" s="3"/>
      <c r="E37" s="1"/>
      <c r="F37" s="2"/>
      <c r="G37" s="1"/>
    </row>
    <row r="38" spans="1:7" x14ac:dyDescent="0.25">
      <c r="A38" s="1"/>
      <c r="B38" s="1"/>
      <c r="C38" s="2"/>
      <c r="D38" s="3"/>
      <c r="E38" s="1"/>
      <c r="F38" s="2"/>
      <c r="G38" s="1"/>
    </row>
    <row r="39" spans="1:7" x14ac:dyDescent="0.25">
      <c r="A39" s="1"/>
      <c r="B39" s="1" t="s">
        <v>24</v>
      </c>
      <c r="C39" s="1"/>
      <c r="D39" s="3">
        <f>SUM(D36:D38)</f>
        <v>120000</v>
      </c>
      <c r="E39" s="1">
        <f>SUM(E35:E38)</f>
        <v>0</v>
      </c>
      <c r="F39" s="1"/>
      <c r="G39" s="1" t="s">
        <v>25</v>
      </c>
    </row>
    <row r="40" spans="1:7" x14ac:dyDescent="0.25">
      <c r="A40" s="1"/>
      <c r="B40" s="1" t="s">
        <v>26</v>
      </c>
      <c r="C40" s="1"/>
      <c r="D40" s="1"/>
      <c r="E40" s="1"/>
      <c r="F40" s="1"/>
      <c r="G40" s="3">
        <f>D35+E35+D39-E39</f>
        <v>120000</v>
      </c>
    </row>
    <row r="42" spans="1:7" x14ac:dyDescent="0.25">
      <c r="A42" s="1">
        <v>4</v>
      </c>
      <c r="B42" s="1" t="s">
        <v>19</v>
      </c>
      <c r="C42" s="1" t="s">
        <v>20</v>
      </c>
      <c r="D42" s="1" t="s">
        <v>31</v>
      </c>
      <c r="E42" s="1" t="s">
        <v>18</v>
      </c>
      <c r="F42" s="1" t="s">
        <v>20</v>
      </c>
      <c r="G42" s="1" t="s">
        <v>19</v>
      </c>
    </row>
    <row r="43" spans="1:7" x14ac:dyDescent="0.25">
      <c r="A43" s="1"/>
      <c r="B43" s="1" t="s">
        <v>21</v>
      </c>
      <c r="C43" s="2"/>
      <c r="D43" s="1">
        <v>0</v>
      </c>
      <c r="E43" s="1">
        <v>0</v>
      </c>
      <c r="F43" s="2"/>
      <c r="G43" s="1" t="s">
        <v>21</v>
      </c>
    </row>
    <row r="44" spans="1:7" x14ac:dyDescent="0.25">
      <c r="A44" s="1"/>
      <c r="B44" s="1"/>
      <c r="C44" s="2">
        <v>44592</v>
      </c>
      <c r="D44" s="3">
        <v>80000</v>
      </c>
      <c r="E44" s="1"/>
      <c r="F44" s="2">
        <v>44592</v>
      </c>
    </row>
    <row r="45" spans="1:7" x14ac:dyDescent="0.25">
      <c r="A45" s="1"/>
      <c r="B45" s="1"/>
      <c r="C45" s="2"/>
      <c r="D45" s="3"/>
      <c r="E45" s="1"/>
      <c r="F45" s="2"/>
      <c r="G45" s="1"/>
    </row>
    <row r="46" spans="1:7" x14ac:dyDescent="0.25">
      <c r="A46" s="1"/>
      <c r="B46" s="1"/>
      <c r="C46" s="2"/>
      <c r="D46" s="3"/>
      <c r="E46" s="1"/>
      <c r="F46" s="2"/>
      <c r="G46" s="1"/>
    </row>
    <row r="47" spans="1:7" x14ac:dyDescent="0.25">
      <c r="A47" s="1"/>
      <c r="B47" s="1" t="s">
        <v>24</v>
      </c>
      <c r="C47" s="1"/>
      <c r="D47" s="3">
        <f>SUM(D44:D46)</f>
        <v>80000</v>
      </c>
      <c r="E47" s="1">
        <f>SUM(E43:E46)</f>
        <v>0</v>
      </c>
      <c r="F47" s="1"/>
      <c r="G47" s="1" t="s">
        <v>25</v>
      </c>
    </row>
    <row r="48" spans="1:7" x14ac:dyDescent="0.25">
      <c r="A48" s="1"/>
      <c r="B48" s="1" t="s">
        <v>26</v>
      </c>
      <c r="C48" s="1"/>
      <c r="D48" s="1"/>
      <c r="E48" s="1"/>
      <c r="F48" s="1"/>
      <c r="G48" s="3">
        <f>D43+E43+D47-E47</f>
        <v>80000</v>
      </c>
    </row>
    <row r="50" spans="1:7" x14ac:dyDescent="0.25">
      <c r="A50" s="1">
        <v>5</v>
      </c>
      <c r="B50" s="1" t="s">
        <v>19</v>
      </c>
      <c r="C50" s="1" t="s">
        <v>20</v>
      </c>
      <c r="D50" s="1" t="s">
        <v>29</v>
      </c>
      <c r="E50" s="1" t="s">
        <v>18</v>
      </c>
      <c r="F50" s="1" t="s">
        <v>20</v>
      </c>
      <c r="G50" s="1" t="s">
        <v>19</v>
      </c>
    </row>
    <row r="51" spans="1:7" x14ac:dyDescent="0.25">
      <c r="A51" s="1"/>
      <c r="B51" s="1" t="s">
        <v>21</v>
      </c>
      <c r="C51" s="2"/>
      <c r="D51" s="1">
        <v>0</v>
      </c>
      <c r="E51" s="1">
        <v>0</v>
      </c>
      <c r="F51" s="2"/>
      <c r="G51" s="1" t="s">
        <v>21</v>
      </c>
    </row>
    <row r="52" spans="1:7" x14ac:dyDescent="0.25">
      <c r="A52" s="1"/>
      <c r="B52" s="1"/>
      <c r="C52" s="2">
        <v>44592</v>
      </c>
      <c r="D52" s="3">
        <v>200000</v>
      </c>
      <c r="E52" s="1"/>
      <c r="F52" s="2">
        <v>44592</v>
      </c>
    </row>
    <row r="53" spans="1:7" x14ac:dyDescent="0.25">
      <c r="A53" s="1"/>
      <c r="B53" s="1"/>
      <c r="C53" s="2"/>
      <c r="D53" s="3"/>
      <c r="E53" s="1"/>
      <c r="F53" s="2"/>
      <c r="G53" s="1"/>
    </row>
    <row r="54" spans="1:7" x14ac:dyDescent="0.25">
      <c r="A54" s="1"/>
      <c r="B54" s="1"/>
      <c r="C54" s="2"/>
      <c r="D54" s="3"/>
      <c r="E54" s="1"/>
      <c r="F54" s="2"/>
      <c r="G54" s="1"/>
    </row>
    <row r="55" spans="1:7" x14ac:dyDescent="0.25">
      <c r="A55" s="1"/>
      <c r="B55" s="1" t="s">
        <v>24</v>
      </c>
      <c r="C55" s="1"/>
      <c r="D55" s="3">
        <f>SUM(D52:D54)</f>
        <v>200000</v>
      </c>
      <c r="E55" s="1">
        <f>SUM(E51:E54)</f>
        <v>0</v>
      </c>
      <c r="F55" s="1"/>
      <c r="G55" s="1" t="s">
        <v>25</v>
      </c>
    </row>
    <row r="56" spans="1:7" x14ac:dyDescent="0.25">
      <c r="A56" s="1"/>
      <c r="B56" s="1" t="s">
        <v>26</v>
      </c>
      <c r="C56" s="1"/>
      <c r="D56" s="1"/>
      <c r="E56" s="1"/>
      <c r="F56" s="1"/>
      <c r="G56" s="3">
        <f>D51+E51+D55-E55</f>
        <v>200000</v>
      </c>
    </row>
    <row r="64" spans="1:7" x14ac:dyDescent="0.25">
      <c r="A64" s="1">
        <v>6</v>
      </c>
      <c r="B64" s="1" t="s">
        <v>19</v>
      </c>
      <c r="C64" s="1" t="s">
        <v>20</v>
      </c>
      <c r="D64" s="1" t="s">
        <v>23</v>
      </c>
      <c r="E64" s="1" t="s">
        <v>18</v>
      </c>
      <c r="F64" s="1" t="s">
        <v>20</v>
      </c>
      <c r="G64" s="1" t="s">
        <v>19</v>
      </c>
    </row>
    <row r="65" spans="1:7" x14ac:dyDescent="0.25">
      <c r="A65" s="1"/>
      <c r="B65" s="1" t="s">
        <v>21</v>
      </c>
      <c r="C65" s="2">
        <v>44592</v>
      </c>
      <c r="D65" s="1">
        <v>0</v>
      </c>
      <c r="E65" s="1">
        <v>400000</v>
      </c>
      <c r="F65" s="2">
        <v>44592</v>
      </c>
      <c r="G65" s="1" t="s">
        <v>21</v>
      </c>
    </row>
    <row r="66" spans="1:7" x14ac:dyDescent="0.25">
      <c r="A66" s="1"/>
      <c r="B66" s="1" t="s">
        <v>24</v>
      </c>
      <c r="C66" s="2"/>
      <c r="D66" s="1">
        <v>0</v>
      </c>
      <c r="E66" s="1">
        <v>0</v>
      </c>
      <c r="F66" s="2"/>
      <c r="G66" s="1" t="s">
        <v>25</v>
      </c>
    </row>
    <row r="67" spans="1:7" x14ac:dyDescent="0.25">
      <c r="A67" s="1"/>
      <c r="B67" s="1" t="s">
        <v>26</v>
      </c>
      <c r="C67" s="1"/>
      <c r="D67" s="1"/>
      <c r="E67" s="1"/>
      <c r="F67" s="1"/>
      <c r="G67" s="1">
        <f>D65+E65+D66-E66</f>
        <v>400000</v>
      </c>
    </row>
    <row r="69" spans="1:7" x14ac:dyDescent="0.25">
      <c r="A69" s="1">
        <v>7</v>
      </c>
      <c r="B69" s="1" t="s">
        <v>19</v>
      </c>
      <c r="C69" s="1" t="s">
        <v>20</v>
      </c>
      <c r="D69" s="1" t="s">
        <v>29</v>
      </c>
      <c r="E69" s="1" t="s">
        <v>18</v>
      </c>
      <c r="F69" s="1" t="s">
        <v>20</v>
      </c>
      <c r="G69" s="1" t="s">
        <v>19</v>
      </c>
    </row>
    <row r="70" spans="1:7" x14ac:dyDescent="0.25">
      <c r="A70" s="1"/>
      <c r="B70" s="1" t="s">
        <v>21</v>
      </c>
      <c r="C70" s="2">
        <v>44592</v>
      </c>
      <c r="D70" s="1">
        <v>200000</v>
      </c>
      <c r="E70" s="1">
        <v>0</v>
      </c>
      <c r="F70" s="2">
        <v>44592</v>
      </c>
      <c r="G70" s="1" t="s">
        <v>21</v>
      </c>
    </row>
    <row r="71" spans="1:7" x14ac:dyDescent="0.25">
      <c r="A71" s="1"/>
      <c r="B71" s="1" t="s">
        <v>24</v>
      </c>
      <c r="C71" s="2"/>
      <c r="D71" s="1">
        <v>0</v>
      </c>
      <c r="E71" s="1">
        <v>0</v>
      </c>
      <c r="F71" s="2"/>
      <c r="G71" s="1" t="s">
        <v>25</v>
      </c>
    </row>
    <row r="72" spans="1:7" x14ac:dyDescent="0.25">
      <c r="A72" s="1"/>
      <c r="B72" s="1" t="s">
        <v>26</v>
      </c>
      <c r="C72" s="1"/>
      <c r="D72" s="1"/>
      <c r="E72" s="1"/>
      <c r="F72" s="1"/>
      <c r="G72" s="1">
        <f>D70+E70+D71-E71</f>
        <v>200000</v>
      </c>
    </row>
    <row r="74" spans="1:7" x14ac:dyDescent="0.25">
      <c r="A74" s="1">
        <v>8</v>
      </c>
      <c r="B74" s="1" t="s">
        <v>19</v>
      </c>
      <c r="C74" s="1" t="s">
        <v>20</v>
      </c>
      <c r="D74" s="1" t="s">
        <v>30</v>
      </c>
      <c r="E74" s="1" t="s">
        <v>18</v>
      </c>
      <c r="F74" s="1" t="s">
        <v>20</v>
      </c>
      <c r="G74" s="1" t="s">
        <v>19</v>
      </c>
    </row>
    <row r="75" spans="1:7" x14ac:dyDescent="0.25">
      <c r="A75" s="1"/>
      <c r="B75" s="1" t="s">
        <v>21</v>
      </c>
      <c r="C75" s="2"/>
      <c r="D75" s="1">
        <v>0</v>
      </c>
      <c r="E75" s="1">
        <v>0</v>
      </c>
      <c r="F75" s="2"/>
      <c r="G75" s="1" t="s">
        <v>21</v>
      </c>
    </row>
    <row r="76" spans="1:7" x14ac:dyDescent="0.25">
      <c r="A76" s="1"/>
      <c r="B76" s="1"/>
      <c r="C76" s="2">
        <v>44594</v>
      </c>
      <c r="D76" s="3">
        <v>25000</v>
      </c>
      <c r="E76" s="1">
        <v>0</v>
      </c>
      <c r="F76" s="2"/>
    </row>
    <row r="77" spans="1:7" x14ac:dyDescent="0.25">
      <c r="A77" s="1"/>
      <c r="B77" s="1"/>
      <c r="C77" s="2">
        <v>44605</v>
      </c>
      <c r="D77" s="3">
        <v>4000</v>
      </c>
      <c r="E77" s="1">
        <v>0</v>
      </c>
      <c r="F77" s="1"/>
      <c r="G77" s="1"/>
    </row>
    <row r="78" spans="1:7" x14ac:dyDescent="0.25">
      <c r="A78" s="1"/>
      <c r="B78" s="1"/>
      <c r="C78" s="2">
        <v>44608</v>
      </c>
      <c r="D78" s="3">
        <v>2000</v>
      </c>
      <c r="E78" s="1">
        <v>0</v>
      </c>
      <c r="F78" s="1"/>
      <c r="G78" s="1"/>
    </row>
    <row r="79" spans="1:7" x14ac:dyDescent="0.25">
      <c r="A79" s="1"/>
      <c r="B79" s="1"/>
      <c r="C79" s="2">
        <v>44618</v>
      </c>
      <c r="D79" s="3">
        <v>1200</v>
      </c>
      <c r="E79" s="1">
        <v>0</v>
      </c>
      <c r="F79" s="1"/>
      <c r="G79" s="1"/>
    </row>
    <row r="80" spans="1:7" x14ac:dyDescent="0.25">
      <c r="A80" s="1"/>
      <c r="B80" s="1" t="s">
        <v>24</v>
      </c>
      <c r="C80" s="1"/>
      <c r="D80" s="3">
        <f>SUM(D76:D79)</f>
        <v>32200</v>
      </c>
      <c r="E80" s="1">
        <v>0</v>
      </c>
      <c r="F80" s="1"/>
      <c r="G80" s="1" t="s">
        <v>25</v>
      </c>
    </row>
    <row r="81" spans="1:7" x14ac:dyDescent="0.25">
      <c r="A81" s="1"/>
      <c r="B81" s="1" t="s">
        <v>26</v>
      </c>
      <c r="C81" s="1"/>
      <c r="D81" s="1"/>
      <c r="E81" s="1"/>
      <c r="F81" s="1"/>
      <c r="G81" s="3">
        <f>D75+E75+D80-E80</f>
        <v>32200</v>
      </c>
    </row>
    <row r="83" spans="1:7" x14ac:dyDescent="0.25">
      <c r="A83" s="1">
        <v>9</v>
      </c>
      <c r="B83" s="1" t="s">
        <v>19</v>
      </c>
      <c r="C83" s="1" t="s">
        <v>20</v>
      </c>
      <c r="D83" s="1" t="s">
        <v>31</v>
      </c>
      <c r="E83" s="1" t="s">
        <v>18</v>
      </c>
      <c r="F83" s="1" t="s">
        <v>20</v>
      </c>
      <c r="G83" s="1" t="s">
        <v>19</v>
      </c>
    </row>
    <row r="84" spans="1:7" x14ac:dyDescent="0.25">
      <c r="A84" s="1"/>
      <c r="B84" s="1" t="s">
        <v>21</v>
      </c>
      <c r="C84" s="2"/>
      <c r="D84" s="1">
        <v>80000</v>
      </c>
      <c r="E84" s="1">
        <v>0</v>
      </c>
      <c r="F84" s="2"/>
      <c r="G84" s="1" t="s">
        <v>21</v>
      </c>
    </row>
    <row r="85" spans="1:7" x14ac:dyDescent="0.25">
      <c r="A85" s="1"/>
      <c r="B85" s="1"/>
      <c r="C85" s="2">
        <v>44595</v>
      </c>
      <c r="D85" s="3">
        <v>250000</v>
      </c>
      <c r="E85" s="1">
        <v>5000</v>
      </c>
      <c r="F85" s="2">
        <v>44617</v>
      </c>
    </row>
    <row r="86" spans="1:7" x14ac:dyDescent="0.25">
      <c r="A86" s="1"/>
      <c r="B86" s="1"/>
      <c r="C86" s="2">
        <v>44616</v>
      </c>
      <c r="D86" s="3">
        <v>50000</v>
      </c>
      <c r="E86" s="1">
        <v>0</v>
      </c>
      <c r="F86" s="1"/>
      <c r="G86" s="1"/>
    </row>
    <row r="87" spans="1:7" x14ac:dyDescent="0.25">
      <c r="A87" s="1"/>
      <c r="B87" s="1"/>
      <c r="C87" s="2"/>
      <c r="D87" s="3"/>
      <c r="E87" s="1"/>
      <c r="F87" s="1"/>
      <c r="G87" s="1"/>
    </row>
    <row r="88" spans="1:7" x14ac:dyDescent="0.25">
      <c r="A88" s="1"/>
      <c r="B88" s="1"/>
      <c r="C88" s="2"/>
      <c r="D88" s="3"/>
      <c r="E88" s="1"/>
      <c r="F88" s="1"/>
      <c r="G88" s="1"/>
    </row>
    <row r="89" spans="1:7" x14ac:dyDescent="0.25">
      <c r="A89" s="1"/>
      <c r="B89" s="1" t="s">
        <v>24</v>
      </c>
      <c r="C89" s="1"/>
      <c r="D89" s="3">
        <f>SUM(D85:D88)</f>
        <v>300000</v>
      </c>
      <c r="E89" s="1">
        <f>SUM(E84:E88)</f>
        <v>5000</v>
      </c>
      <c r="F89" s="1"/>
      <c r="G89" s="1" t="s">
        <v>25</v>
      </c>
    </row>
    <row r="90" spans="1:7" x14ac:dyDescent="0.25">
      <c r="A90" s="1"/>
      <c r="B90" s="1" t="s">
        <v>26</v>
      </c>
      <c r="C90" s="1"/>
      <c r="D90" s="1"/>
      <c r="E90" s="1"/>
      <c r="F90" s="1"/>
      <c r="G90" s="3">
        <f>D84+E84+D89-E89</f>
        <v>375000</v>
      </c>
    </row>
    <row r="92" spans="1:7" x14ac:dyDescent="0.25">
      <c r="A92" s="1">
        <v>10</v>
      </c>
      <c r="B92" s="1" t="s">
        <v>19</v>
      </c>
      <c r="C92" s="1" t="s">
        <v>20</v>
      </c>
      <c r="D92" s="1" t="s">
        <v>32</v>
      </c>
      <c r="E92" s="1" t="s">
        <v>18</v>
      </c>
      <c r="F92" s="1" t="s">
        <v>20</v>
      </c>
      <c r="G92" s="1" t="s">
        <v>19</v>
      </c>
    </row>
    <row r="93" spans="1:7" x14ac:dyDescent="0.25">
      <c r="A93" s="1"/>
      <c r="B93" s="1" t="s">
        <v>21</v>
      </c>
      <c r="C93" s="2"/>
      <c r="D93" s="1">
        <v>0</v>
      </c>
      <c r="E93" s="1">
        <v>0</v>
      </c>
      <c r="F93" s="2"/>
      <c r="G93" s="1" t="s">
        <v>21</v>
      </c>
    </row>
    <row r="94" spans="1:7" x14ac:dyDescent="0.25">
      <c r="A94" s="1"/>
      <c r="B94" s="1"/>
      <c r="C94" s="2">
        <v>44593</v>
      </c>
      <c r="D94" s="3">
        <v>50000</v>
      </c>
      <c r="E94" s="1">
        <v>25000</v>
      </c>
      <c r="F94" s="2">
        <v>44594</v>
      </c>
    </row>
    <row r="95" spans="1:7" x14ac:dyDescent="0.25">
      <c r="A95" s="1"/>
      <c r="B95" s="1"/>
      <c r="C95" s="2">
        <v>44603</v>
      </c>
      <c r="D95" s="3">
        <v>5000</v>
      </c>
      <c r="E95" s="1">
        <v>5000</v>
      </c>
      <c r="F95" s="2">
        <v>44604</v>
      </c>
      <c r="G95" s="1"/>
    </row>
    <row r="96" spans="1:7" x14ac:dyDescent="0.25">
      <c r="A96" s="1"/>
      <c r="B96" s="1"/>
      <c r="C96" s="2"/>
      <c r="D96" s="3"/>
      <c r="E96" s="1">
        <v>2000</v>
      </c>
      <c r="F96" s="2">
        <v>44618</v>
      </c>
      <c r="G96" s="1"/>
    </row>
    <row r="97" spans="1:7" x14ac:dyDescent="0.25">
      <c r="A97" s="1"/>
      <c r="B97" s="1"/>
      <c r="C97" s="2"/>
      <c r="D97" s="3"/>
      <c r="E97" s="1"/>
      <c r="F97" s="1"/>
      <c r="G97" s="1"/>
    </row>
    <row r="98" spans="1:7" x14ac:dyDescent="0.25">
      <c r="A98" s="1"/>
      <c r="B98" s="1" t="s">
        <v>24</v>
      </c>
      <c r="C98" s="1"/>
      <c r="D98" s="3">
        <f>SUM(D94:D97)</f>
        <v>55000</v>
      </c>
      <c r="E98" s="1">
        <f>SUM(E94:E96)</f>
        <v>32000</v>
      </c>
      <c r="F98" s="1"/>
      <c r="G98" s="1" t="s">
        <v>25</v>
      </c>
    </row>
    <row r="99" spans="1:7" x14ac:dyDescent="0.25">
      <c r="A99" s="1"/>
      <c r="B99" s="1" t="s">
        <v>26</v>
      </c>
      <c r="C99" s="1"/>
      <c r="D99" s="1"/>
      <c r="E99" s="1"/>
      <c r="F99" s="1"/>
      <c r="G99" s="3">
        <f>D93+E93+D98-E98</f>
        <v>23000</v>
      </c>
    </row>
    <row r="101" spans="1:7" x14ac:dyDescent="0.25">
      <c r="A101" s="1">
        <v>11</v>
      </c>
      <c r="B101" s="1" t="s">
        <v>19</v>
      </c>
      <c r="C101" s="1" t="s">
        <v>20</v>
      </c>
      <c r="D101" s="1" t="s">
        <v>60</v>
      </c>
      <c r="E101" s="1" t="s">
        <v>18</v>
      </c>
      <c r="F101" s="1" t="s">
        <v>20</v>
      </c>
      <c r="G101" s="1" t="s">
        <v>19</v>
      </c>
    </row>
    <row r="102" spans="1:7" x14ac:dyDescent="0.25">
      <c r="A102" s="1"/>
      <c r="B102" s="1" t="s">
        <v>21</v>
      </c>
      <c r="C102" s="2"/>
      <c r="D102" s="1">
        <v>120000</v>
      </c>
      <c r="E102" s="1">
        <v>0</v>
      </c>
      <c r="F102" s="2"/>
      <c r="G102" s="1" t="s">
        <v>21</v>
      </c>
    </row>
    <row r="103" spans="1:7" x14ac:dyDescent="0.25">
      <c r="A103" s="1"/>
      <c r="B103" s="1"/>
      <c r="C103" s="2">
        <v>44602</v>
      </c>
      <c r="D103" s="3">
        <v>220000</v>
      </c>
      <c r="E103" s="1">
        <v>50000</v>
      </c>
      <c r="F103" s="2">
        <v>44593</v>
      </c>
      <c r="G103" s="1"/>
    </row>
    <row r="104" spans="1:7" x14ac:dyDescent="0.25">
      <c r="A104" s="1"/>
      <c r="B104" s="1"/>
      <c r="C104" s="2">
        <v>44612</v>
      </c>
      <c r="D104" s="3">
        <v>2000000</v>
      </c>
      <c r="E104" s="1">
        <v>50000</v>
      </c>
      <c r="F104" s="2">
        <v>44596</v>
      </c>
      <c r="G104" s="1"/>
    </row>
    <row r="105" spans="1:7" x14ac:dyDescent="0.25">
      <c r="A105" s="1"/>
      <c r="B105" s="1"/>
      <c r="C105" s="2">
        <v>44617</v>
      </c>
      <c r="D105" s="3">
        <v>5000</v>
      </c>
      <c r="E105" s="1">
        <v>45000</v>
      </c>
      <c r="F105" s="2">
        <v>44597</v>
      </c>
      <c r="G105" s="1"/>
    </row>
    <row r="106" spans="1:7" x14ac:dyDescent="0.25">
      <c r="A106" s="1"/>
      <c r="B106" s="1"/>
      <c r="C106" s="2"/>
      <c r="D106" s="3"/>
      <c r="E106" s="1">
        <v>5000</v>
      </c>
      <c r="F106" s="2">
        <v>44603</v>
      </c>
      <c r="G106" s="1"/>
    </row>
    <row r="107" spans="1:7" x14ac:dyDescent="0.25">
      <c r="A107" s="1"/>
      <c r="B107" s="1"/>
      <c r="C107" s="1"/>
      <c r="D107" s="1"/>
      <c r="E107" s="4">
        <v>30000</v>
      </c>
      <c r="F107" s="2">
        <v>44607</v>
      </c>
      <c r="G107" s="1"/>
    </row>
    <row r="108" spans="1:7" x14ac:dyDescent="0.25">
      <c r="A108" s="1"/>
      <c r="B108" s="1"/>
      <c r="C108" s="1"/>
      <c r="D108" s="1"/>
      <c r="E108" s="4">
        <v>10000</v>
      </c>
      <c r="F108" s="2">
        <v>44609</v>
      </c>
      <c r="G108" s="1"/>
    </row>
    <row r="109" spans="1:7" x14ac:dyDescent="0.25">
      <c r="A109" s="1"/>
      <c r="B109" s="1"/>
      <c r="C109" s="1"/>
      <c r="D109" s="1"/>
      <c r="E109" s="4">
        <v>2000000</v>
      </c>
      <c r="F109" s="2">
        <v>44613</v>
      </c>
      <c r="G109" s="1"/>
    </row>
    <row r="110" spans="1:7" x14ac:dyDescent="0.25">
      <c r="A110" s="1"/>
      <c r="B110" s="1" t="s">
        <v>24</v>
      </c>
      <c r="C110" s="1"/>
      <c r="D110" s="3">
        <f>SUM(D103:D106)</f>
        <v>2225000</v>
      </c>
      <c r="E110" s="1">
        <f>SUM(E103:E109)</f>
        <v>2190000</v>
      </c>
      <c r="F110" s="1"/>
      <c r="G110" s="1" t="s">
        <v>25</v>
      </c>
    </row>
    <row r="111" spans="1:7" x14ac:dyDescent="0.25">
      <c r="A111" s="1"/>
      <c r="B111" s="1" t="s">
        <v>26</v>
      </c>
      <c r="C111" s="1"/>
      <c r="D111" s="1"/>
      <c r="E111" s="1"/>
      <c r="F111" s="1"/>
      <c r="G111" s="3">
        <f>D102+E102+D110-E110</f>
        <v>155000</v>
      </c>
    </row>
    <row r="113" spans="1:7" x14ac:dyDescent="0.25">
      <c r="A113" s="1">
        <v>12</v>
      </c>
      <c r="B113" s="1" t="s">
        <v>19</v>
      </c>
      <c r="C113" s="1" t="s">
        <v>20</v>
      </c>
      <c r="D113" s="1" t="s">
        <v>33</v>
      </c>
      <c r="E113" s="1" t="s">
        <v>18</v>
      </c>
      <c r="F113" s="1" t="s">
        <v>20</v>
      </c>
      <c r="G113" s="1" t="s">
        <v>19</v>
      </c>
    </row>
    <row r="114" spans="1:7" x14ac:dyDescent="0.25">
      <c r="A114" s="1"/>
      <c r="B114" s="1" t="s">
        <v>21</v>
      </c>
      <c r="C114" s="2"/>
      <c r="D114" s="1">
        <v>0</v>
      </c>
      <c r="E114" s="1">
        <v>0</v>
      </c>
      <c r="F114" s="2"/>
      <c r="G114" s="1" t="s">
        <v>21</v>
      </c>
    </row>
    <row r="115" spans="1:7" x14ac:dyDescent="0.25">
      <c r="A115" s="1"/>
      <c r="B115" s="1"/>
      <c r="C115" s="2">
        <v>44612</v>
      </c>
      <c r="D115" s="3">
        <v>2000000</v>
      </c>
      <c r="E115" s="1">
        <v>0</v>
      </c>
      <c r="F115" s="2"/>
      <c r="G115" s="1"/>
    </row>
    <row r="116" spans="1:7" x14ac:dyDescent="0.25">
      <c r="A116" s="1"/>
      <c r="B116" s="1"/>
      <c r="C116" s="2">
        <v>44615</v>
      </c>
      <c r="D116" s="3">
        <v>10000</v>
      </c>
      <c r="E116" s="1">
        <v>0</v>
      </c>
      <c r="F116" s="2"/>
      <c r="G116" s="1"/>
    </row>
    <row r="117" spans="1:7" x14ac:dyDescent="0.25">
      <c r="A117" s="1"/>
      <c r="B117" s="1"/>
      <c r="C117" s="2"/>
      <c r="D117" s="3"/>
      <c r="E117" s="1"/>
      <c r="F117" s="2"/>
      <c r="G117" s="1"/>
    </row>
    <row r="118" spans="1:7" x14ac:dyDescent="0.25">
      <c r="A118" s="1"/>
      <c r="B118" s="1"/>
      <c r="C118" s="2"/>
      <c r="D118" s="3"/>
      <c r="E118" s="1"/>
      <c r="F118" s="2"/>
      <c r="G118" s="1"/>
    </row>
    <row r="119" spans="1:7" x14ac:dyDescent="0.25">
      <c r="A119" s="1"/>
      <c r="B119" s="1"/>
      <c r="C119" s="1"/>
      <c r="D119" s="1"/>
      <c r="E119" s="4"/>
      <c r="F119" s="2"/>
      <c r="G119" s="1"/>
    </row>
    <row r="120" spans="1:7" x14ac:dyDescent="0.25">
      <c r="A120" s="1"/>
      <c r="B120" s="1"/>
      <c r="C120" s="1"/>
      <c r="D120" s="1"/>
      <c r="E120" s="4"/>
      <c r="F120" s="2"/>
      <c r="G120" s="1"/>
    </row>
    <row r="121" spans="1:7" x14ac:dyDescent="0.25">
      <c r="A121" s="1"/>
      <c r="B121" s="1"/>
      <c r="C121" s="1"/>
      <c r="D121" s="1"/>
      <c r="E121" s="4"/>
      <c r="F121" s="2"/>
      <c r="G121" s="1"/>
    </row>
    <row r="122" spans="1:7" x14ac:dyDescent="0.25">
      <c r="A122" s="1"/>
      <c r="B122" s="1" t="s">
        <v>24</v>
      </c>
      <c r="C122" s="1"/>
      <c r="D122" s="3">
        <f>SUM(D115:D118)</f>
        <v>2010000</v>
      </c>
      <c r="E122" s="1">
        <f>SUM(E115:E121)</f>
        <v>0</v>
      </c>
      <c r="F122" s="1"/>
      <c r="G122" s="1" t="s">
        <v>25</v>
      </c>
    </row>
    <row r="123" spans="1:7" x14ac:dyDescent="0.25">
      <c r="A123" s="1"/>
      <c r="B123" s="1" t="s">
        <v>26</v>
      </c>
      <c r="C123" s="1"/>
      <c r="D123" s="1"/>
      <c r="E123" s="1"/>
      <c r="F123" s="1"/>
      <c r="G123" s="3">
        <f>D114+E114+D122-E122</f>
        <v>2010000</v>
      </c>
    </row>
    <row r="125" spans="1:7" x14ac:dyDescent="0.25">
      <c r="A125" s="1">
        <v>13</v>
      </c>
      <c r="B125" s="1" t="s">
        <v>19</v>
      </c>
      <c r="C125" s="1" t="s">
        <v>20</v>
      </c>
      <c r="D125" s="1" t="s">
        <v>33</v>
      </c>
      <c r="E125" s="1" t="s">
        <v>18</v>
      </c>
      <c r="F125" s="1" t="s">
        <v>20</v>
      </c>
      <c r="G125" s="1" t="s">
        <v>19</v>
      </c>
    </row>
    <row r="126" spans="1:7" x14ac:dyDescent="0.25">
      <c r="A126" s="1"/>
      <c r="B126" s="1" t="s">
        <v>21</v>
      </c>
      <c r="C126" s="2"/>
      <c r="D126" s="1">
        <v>0</v>
      </c>
      <c r="E126" s="1">
        <v>0</v>
      </c>
      <c r="F126" s="2"/>
      <c r="G126" s="1" t="s">
        <v>21</v>
      </c>
    </row>
    <row r="127" spans="1:7" x14ac:dyDescent="0.25">
      <c r="A127" s="1"/>
      <c r="B127" s="1"/>
      <c r="C127" s="2">
        <v>44612</v>
      </c>
      <c r="D127" s="3">
        <v>2000000</v>
      </c>
      <c r="E127" s="1">
        <v>0</v>
      </c>
      <c r="F127" s="2"/>
      <c r="G127" s="1"/>
    </row>
    <row r="128" spans="1:7" x14ac:dyDescent="0.25">
      <c r="A128" s="1"/>
      <c r="B128" s="1"/>
      <c r="C128" s="2">
        <v>44615</v>
      </c>
      <c r="D128" s="3">
        <v>10000</v>
      </c>
      <c r="E128" s="1">
        <v>0</v>
      </c>
      <c r="F128" s="2"/>
      <c r="G128" s="1"/>
    </row>
    <row r="129" spans="1:7" x14ac:dyDescent="0.25">
      <c r="A129" s="1"/>
      <c r="B129" s="1"/>
      <c r="C129" s="2"/>
      <c r="D129" s="3"/>
      <c r="E129" s="1"/>
      <c r="F129" s="2"/>
      <c r="G129" s="1"/>
    </row>
    <row r="130" spans="1:7" x14ac:dyDescent="0.25">
      <c r="A130" s="1"/>
      <c r="B130" s="1"/>
      <c r="C130" s="2"/>
      <c r="D130" s="3"/>
      <c r="E130" s="1"/>
      <c r="F130" s="2"/>
      <c r="G130" s="1"/>
    </row>
    <row r="131" spans="1:7" x14ac:dyDescent="0.25">
      <c r="A131" s="1"/>
      <c r="B131" s="1"/>
      <c r="C131" s="1"/>
      <c r="D131" s="1"/>
      <c r="E131" s="4"/>
      <c r="F131" s="2"/>
      <c r="G131" s="1"/>
    </row>
    <row r="132" spans="1:7" x14ac:dyDescent="0.25">
      <c r="A132" s="1"/>
      <c r="B132" s="1"/>
      <c r="C132" s="1"/>
      <c r="D132" s="1"/>
      <c r="E132" s="4"/>
      <c r="F132" s="2"/>
      <c r="G132" s="1"/>
    </row>
    <row r="133" spans="1:7" x14ac:dyDescent="0.25">
      <c r="A133" s="1"/>
      <c r="B133" s="1"/>
      <c r="C133" s="1"/>
      <c r="D133" s="1"/>
      <c r="E133" s="4"/>
      <c r="F133" s="2"/>
      <c r="G133" s="1"/>
    </row>
    <row r="134" spans="1:7" x14ac:dyDescent="0.25">
      <c r="A134" s="1"/>
      <c r="B134" s="1" t="s">
        <v>24</v>
      </c>
      <c r="C134" s="1"/>
      <c r="D134" s="3">
        <f>SUM(D127:D130)</f>
        <v>2010000</v>
      </c>
      <c r="E134" s="1">
        <f>SUM(E127:E133)</f>
        <v>0</v>
      </c>
      <c r="F134" s="1"/>
      <c r="G134" s="1" t="s">
        <v>25</v>
      </c>
    </row>
    <row r="135" spans="1:7" x14ac:dyDescent="0.25">
      <c r="A135" s="1"/>
      <c r="B135" s="1" t="s">
        <v>26</v>
      </c>
      <c r="C135" s="1"/>
      <c r="D135" s="1"/>
      <c r="E135" s="1"/>
      <c r="F135" s="1"/>
      <c r="G135" s="3">
        <f>D126+E126+D134-E134</f>
        <v>2010000</v>
      </c>
    </row>
    <row r="137" spans="1:7" x14ac:dyDescent="0.25">
      <c r="A137" s="1">
        <v>14</v>
      </c>
      <c r="B137" s="1" t="s">
        <v>19</v>
      </c>
      <c r="C137" s="1" t="s">
        <v>20</v>
      </c>
      <c r="D137" s="1" t="s">
        <v>34</v>
      </c>
      <c r="E137" s="1" t="s">
        <v>18</v>
      </c>
      <c r="F137" s="1" t="s">
        <v>20</v>
      </c>
      <c r="G137" s="1" t="s">
        <v>19</v>
      </c>
    </row>
    <row r="138" spans="1:7" x14ac:dyDescent="0.25">
      <c r="A138" s="1"/>
      <c r="B138" s="1" t="s">
        <v>21</v>
      </c>
      <c r="C138" s="2"/>
      <c r="D138" s="1">
        <v>0</v>
      </c>
      <c r="E138" s="1">
        <v>0</v>
      </c>
      <c r="F138" s="2"/>
      <c r="G138" s="1" t="s">
        <v>21</v>
      </c>
    </row>
    <row r="139" spans="1:7" x14ac:dyDescent="0.25">
      <c r="A139" s="1"/>
      <c r="B139" s="1"/>
      <c r="C139" s="2">
        <v>44596</v>
      </c>
      <c r="D139" s="3">
        <v>50000</v>
      </c>
      <c r="E139" s="1">
        <v>250000</v>
      </c>
      <c r="F139" s="2">
        <v>44595</v>
      </c>
      <c r="G139" s="1"/>
    </row>
    <row r="140" spans="1:7" x14ac:dyDescent="0.25">
      <c r="A140" s="1"/>
      <c r="B140" s="1"/>
      <c r="C140" s="2">
        <v>44597</v>
      </c>
      <c r="D140" s="3">
        <v>45000</v>
      </c>
      <c r="E140" s="1">
        <v>10000</v>
      </c>
      <c r="F140" s="2">
        <v>44615</v>
      </c>
      <c r="G140" s="1"/>
    </row>
    <row r="141" spans="1:7" x14ac:dyDescent="0.25">
      <c r="A141" s="1"/>
      <c r="B141" s="1"/>
      <c r="C141" s="2">
        <v>44609</v>
      </c>
      <c r="D141" s="3">
        <v>10000</v>
      </c>
      <c r="E141" s="1">
        <v>50000</v>
      </c>
      <c r="F141" s="2">
        <v>44616</v>
      </c>
      <c r="G141" s="1"/>
    </row>
    <row r="142" spans="1:7" x14ac:dyDescent="0.25">
      <c r="A142" s="1"/>
      <c r="B142" s="1"/>
      <c r="C142" s="2">
        <v>44617</v>
      </c>
      <c r="D142" s="3">
        <v>5000</v>
      </c>
      <c r="E142" s="1">
        <v>5000</v>
      </c>
      <c r="F142" s="2">
        <v>44617</v>
      </c>
      <c r="G142" s="1"/>
    </row>
    <row r="143" spans="1:7" x14ac:dyDescent="0.25">
      <c r="A143" s="1"/>
      <c r="B143" s="1"/>
      <c r="C143" s="1"/>
      <c r="D143" s="1"/>
      <c r="E143" s="4"/>
      <c r="F143" s="2"/>
      <c r="G143" s="1"/>
    </row>
    <row r="144" spans="1:7" x14ac:dyDescent="0.25">
      <c r="A144" s="1"/>
      <c r="B144" s="1"/>
      <c r="C144" s="1"/>
      <c r="D144" s="1"/>
      <c r="E144" s="4"/>
      <c r="F144" s="2"/>
      <c r="G144" s="1"/>
    </row>
    <row r="145" spans="1:7" x14ac:dyDescent="0.25">
      <c r="A145" s="1"/>
      <c r="B145" s="1"/>
      <c r="C145" s="1"/>
      <c r="D145" s="1"/>
      <c r="E145" s="4"/>
      <c r="F145" s="2"/>
      <c r="G145" s="1"/>
    </row>
    <row r="146" spans="1:7" x14ac:dyDescent="0.25">
      <c r="A146" s="1"/>
      <c r="B146" s="1" t="s">
        <v>24</v>
      </c>
      <c r="C146" s="1"/>
      <c r="D146" s="3">
        <f>SUM(D139:D142)</f>
        <v>110000</v>
      </c>
      <c r="E146" s="1">
        <f>SUM(E139:E145)</f>
        <v>315000</v>
      </c>
      <c r="F146" s="1"/>
      <c r="G146" s="1" t="s">
        <v>25</v>
      </c>
    </row>
    <row r="147" spans="1:7" x14ac:dyDescent="0.25">
      <c r="A147" s="1"/>
      <c r="B147" s="1" t="s">
        <v>26</v>
      </c>
      <c r="C147" s="1"/>
      <c r="D147" s="1"/>
      <c r="E147" s="1"/>
      <c r="F147" s="1"/>
      <c r="G147" s="3">
        <f>D138+E138-D146+E146</f>
        <v>205000</v>
      </c>
    </row>
    <row r="149" spans="1:7" x14ac:dyDescent="0.25">
      <c r="A149" s="1">
        <v>15</v>
      </c>
      <c r="B149" s="1" t="s">
        <v>19</v>
      </c>
      <c r="C149" s="1" t="s">
        <v>20</v>
      </c>
      <c r="D149" s="1" t="s">
        <v>35</v>
      </c>
      <c r="E149" s="1" t="s">
        <v>18</v>
      </c>
      <c r="F149" s="1" t="s">
        <v>20</v>
      </c>
      <c r="G149" s="1" t="s">
        <v>19</v>
      </c>
    </row>
    <row r="150" spans="1:7" x14ac:dyDescent="0.25">
      <c r="A150" s="1"/>
      <c r="B150" s="1" t="s">
        <v>21</v>
      </c>
      <c r="C150" s="2"/>
      <c r="D150" s="1">
        <v>0</v>
      </c>
      <c r="E150" s="1">
        <v>0</v>
      </c>
      <c r="F150" s="2"/>
      <c r="G150" s="1" t="s">
        <v>21</v>
      </c>
    </row>
    <row r="151" spans="1:7" x14ac:dyDescent="0.25">
      <c r="A151" s="1"/>
      <c r="B151" s="1"/>
      <c r="C151" s="2"/>
      <c r="D151" s="3">
        <v>0</v>
      </c>
      <c r="E151" s="1">
        <v>220000</v>
      </c>
      <c r="F151" s="2">
        <v>44602</v>
      </c>
      <c r="G151" s="1"/>
    </row>
    <row r="152" spans="1:7" x14ac:dyDescent="0.25">
      <c r="A152" s="1"/>
      <c r="B152" s="1"/>
      <c r="C152" s="2"/>
      <c r="D152" s="3"/>
      <c r="E152" s="1">
        <v>2000000</v>
      </c>
      <c r="F152" s="2">
        <v>44612</v>
      </c>
      <c r="G152" s="1"/>
    </row>
    <row r="153" spans="1:7" x14ac:dyDescent="0.25">
      <c r="A153" s="1"/>
      <c r="B153" s="1"/>
      <c r="C153" s="2"/>
      <c r="D153" s="3"/>
      <c r="E153" s="1"/>
      <c r="F153" s="2"/>
      <c r="G153" s="1"/>
    </row>
    <row r="154" spans="1:7" x14ac:dyDescent="0.25">
      <c r="A154" s="1"/>
      <c r="B154" s="1"/>
      <c r="C154" s="2"/>
      <c r="D154" s="3"/>
      <c r="E154" s="1"/>
      <c r="F154" s="2"/>
      <c r="G154" s="1"/>
    </row>
    <row r="155" spans="1:7" x14ac:dyDescent="0.25">
      <c r="A155" s="1"/>
      <c r="B155" s="1"/>
      <c r="C155" s="1"/>
      <c r="D155" s="1"/>
      <c r="E155" s="4"/>
      <c r="F155" s="2"/>
      <c r="G155" s="1"/>
    </row>
    <row r="156" spans="1:7" x14ac:dyDescent="0.25">
      <c r="A156" s="1"/>
      <c r="B156" s="1"/>
      <c r="C156" s="1"/>
      <c r="D156" s="1"/>
      <c r="E156" s="4"/>
      <c r="F156" s="2"/>
      <c r="G156" s="1"/>
    </row>
    <row r="157" spans="1:7" x14ac:dyDescent="0.25">
      <c r="A157" s="1"/>
      <c r="B157" s="1"/>
      <c r="C157" s="1"/>
      <c r="D157" s="1"/>
      <c r="E157" s="4"/>
      <c r="F157" s="2"/>
      <c r="G157" s="1"/>
    </row>
    <row r="158" spans="1:7" x14ac:dyDescent="0.25">
      <c r="A158" s="1"/>
      <c r="B158" s="1" t="s">
        <v>24</v>
      </c>
      <c r="C158" s="1"/>
      <c r="D158" s="3">
        <f>SUM(D151:D154)</f>
        <v>0</v>
      </c>
      <c r="E158" s="1">
        <f>SUM(E151:E157)</f>
        <v>2220000</v>
      </c>
      <c r="F158" s="1"/>
      <c r="G158" s="1" t="s">
        <v>25</v>
      </c>
    </row>
    <row r="159" spans="1:7" x14ac:dyDescent="0.25">
      <c r="A159" s="1"/>
      <c r="B159" s="1" t="s">
        <v>26</v>
      </c>
      <c r="C159" s="1"/>
      <c r="D159" s="1"/>
      <c r="E159" s="1"/>
      <c r="F159" s="1"/>
      <c r="G159" s="3">
        <f>D150+E150-D158+E158</f>
        <v>2220000</v>
      </c>
    </row>
    <row r="161" spans="1:7" x14ac:dyDescent="0.25">
      <c r="A161" s="1">
        <v>16</v>
      </c>
      <c r="B161" s="1" t="s">
        <v>19</v>
      </c>
      <c r="C161" s="1" t="s">
        <v>20</v>
      </c>
      <c r="D161" s="1" t="s">
        <v>36</v>
      </c>
      <c r="E161" s="1" t="s">
        <v>18</v>
      </c>
      <c r="F161" s="1" t="s">
        <v>20</v>
      </c>
      <c r="G161" s="1" t="s">
        <v>19</v>
      </c>
    </row>
    <row r="162" spans="1:7" x14ac:dyDescent="0.25">
      <c r="A162" s="1"/>
      <c r="B162" s="1" t="s">
        <v>21</v>
      </c>
      <c r="D162" s="1">
        <v>0</v>
      </c>
      <c r="E162" s="1">
        <v>0</v>
      </c>
      <c r="F162" s="2"/>
      <c r="G162" s="1" t="s">
        <v>21</v>
      </c>
    </row>
    <row r="163" spans="1:7" x14ac:dyDescent="0.25">
      <c r="A163" s="1"/>
      <c r="B163" s="1"/>
      <c r="C163" s="2">
        <v>44594</v>
      </c>
      <c r="D163" s="3">
        <v>25000</v>
      </c>
      <c r="E163" s="1">
        <v>25000</v>
      </c>
      <c r="F163" s="2">
        <v>44594</v>
      </c>
      <c r="G163" s="1"/>
    </row>
    <row r="164" spans="1:7" x14ac:dyDescent="0.25">
      <c r="A164" s="1"/>
      <c r="B164" s="1"/>
      <c r="C164" s="2">
        <v>44604</v>
      </c>
      <c r="D164" s="3">
        <v>5000</v>
      </c>
      <c r="E164" s="1">
        <v>4000</v>
      </c>
      <c r="F164" s="2">
        <v>44605</v>
      </c>
      <c r="G164" s="1"/>
    </row>
    <row r="165" spans="1:7" x14ac:dyDescent="0.25">
      <c r="A165" s="1"/>
      <c r="B165" s="1"/>
      <c r="C165" s="2">
        <v>44618</v>
      </c>
      <c r="D165" s="3">
        <v>2000</v>
      </c>
      <c r="E165" s="1">
        <v>2000</v>
      </c>
      <c r="F165" s="2">
        <v>44608</v>
      </c>
      <c r="G165" s="1"/>
    </row>
    <row r="166" spans="1:7" x14ac:dyDescent="0.25">
      <c r="A166" s="1"/>
      <c r="B166" s="1"/>
      <c r="C166" s="2"/>
      <c r="D166" s="3"/>
      <c r="E166" s="1">
        <v>1200</v>
      </c>
      <c r="F166" s="2">
        <v>44618</v>
      </c>
      <c r="G166" s="1"/>
    </row>
    <row r="167" spans="1:7" x14ac:dyDescent="0.25">
      <c r="A167" s="1"/>
      <c r="B167" s="1"/>
      <c r="C167" s="1"/>
      <c r="D167" s="1"/>
      <c r="E167" s="4"/>
      <c r="F167" s="2"/>
      <c r="G167" s="1"/>
    </row>
    <row r="168" spans="1:7" x14ac:dyDescent="0.25">
      <c r="A168" s="1"/>
      <c r="B168" s="1"/>
      <c r="C168" s="1"/>
      <c r="D168" s="1"/>
      <c r="E168" s="4"/>
      <c r="F168" s="2"/>
      <c r="G168" s="1"/>
    </row>
    <row r="169" spans="1:7" x14ac:dyDescent="0.25">
      <c r="A169" s="1"/>
      <c r="B169" s="1"/>
      <c r="C169" s="1"/>
      <c r="D169" s="1"/>
      <c r="E169" s="4"/>
      <c r="F169" s="2"/>
      <c r="G169" s="1"/>
    </row>
    <row r="170" spans="1:7" x14ac:dyDescent="0.25">
      <c r="A170" s="1"/>
      <c r="B170" s="1" t="s">
        <v>24</v>
      </c>
      <c r="C170" s="1"/>
      <c r="D170" s="3">
        <f>SUM(D163:D166)</f>
        <v>32000</v>
      </c>
      <c r="E170" s="1">
        <f>SUM(E163:E169)</f>
        <v>32200</v>
      </c>
      <c r="F170" s="1"/>
      <c r="G170" s="1" t="s">
        <v>25</v>
      </c>
    </row>
    <row r="171" spans="1:7" x14ac:dyDescent="0.25">
      <c r="A171" s="1"/>
      <c r="B171" s="1" t="s">
        <v>26</v>
      </c>
      <c r="C171" s="1"/>
      <c r="D171" s="1"/>
      <c r="E171" s="1"/>
      <c r="F171" s="1"/>
      <c r="G171" s="3">
        <f>D162+E162-D170+E170</f>
        <v>200</v>
      </c>
    </row>
    <row r="173" spans="1:7" x14ac:dyDescent="0.25">
      <c r="A173" s="1">
        <v>17</v>
      </c>
      <c r="B173" s="1" t="s">
        <v>19</v>
      </c>
      <c r="C173" s="1" t="s">
        <v>20</v>
      </c>
      <c r="D173" s="1" t="s">
        <v>37</v>
      </c>
      <c r="E173" s="1" t="s">
        <v>18</v>
      </c>
      <c r="F173" s="1" t="s">
        <v>20</v>
      </c>
      <c r="G173" s="1" t="s">
        <v>19</v>
      </c>
    </row>
    <row r="174" spans="1:7" x14ac:dyDescent="0.25">
      <c r="A174" s="1"/>
      <c r="B174" s="1" t="s">
        <v>21</v>
      </c>
      <c r="D174" s="1">
        <v>0</v>
      </c>
      <c r="E174" s="1">
        <v>0</v>
      </c>
      <c r="F174" s="2"/>
      <c r="G174" s="1" t="s">
        <v>21</v>
      </c>
    </row>
    <row r="175" spans="1:7" x14ac:dyDescent="0.25">
      <c r="A175" s="1"/>
      <c r="B175" s="1"/>
      <c r="C175" s="2">
        <v>44607</v>
      </c>
      <c r="D175" s="3">
        <v>30000</v>
      </c>
      <c r="E175" s="1"/>
      <c r="F175" s="2"/>
      <c r="G175" s="1"/>
    </row>
    <row r="176" spans="1:7" x14ac:dyDescent="0.25">
      <c r="A176" s="1"/>
      <c r="B176" s="1"/>
      <c r="C176" s="2"/>
      <c r="D176" s="3"/>
      <c r="E176" s="1"/>
      <c r="F176" s="2"/>
      <c r="G176" s="1"/>
    </row>
    <row r="177" spans="1:7" x14ac:dyDescent="0.25">
      <c r="A177" s="1"/>
      <c r="B177" s="1"/>
      <c r="C177" s="2"/>
      <c r="D177" s="3"/>
      <c r="E177" s="1"/>
      <c r="F177" s="2"/>
      <c r="G177" s="1"/>
    </row>
    <row r="178" spans="1:7" x14ac:dyDescent="0.25">
      <c r="A178" s="1"/>
      <c r="B178" s="1"/>
      <c r="C178" s="2"/>
      <c r="D178" s="3"/>
      <c r="E178" s="1"/>
      <c r="F178" s="2"/>
      <c r="G178" s="1"/>
    </row>
    <row r="179" spans="1:7" x14ac:dyDescent="0.25">
      <c r="A179" s="1"/>
      <c r="B179" s="1"/>
      <c r="C179" s="1"/>
      <c r="D179" s="1"/>
      <c r="E179" s="4"/>
      <c r="F179" s="2"/>
      <c r="G179" s="1"/>
    </row>
    <row r="180" spans="1:7" x14ac:dyDescent="0.25">
      <c r="A180" s="1"/>
      <c r="B180" s="1"/>
      <c r="C180" s="1"/>
      <c r="D180" s="1"/>
      <c r="E180" s="4"/>
      <c r="F180" s="2"/>
      <c r="G180" s="1"/>
    </row>
    <row r="181" spans="1:7" x14ac:dyDescent="0.25">
      <c r="A181" s="1"/>
      <c r="B181" s="1"/>
      <c r="C181" s="1"/>
      <c r="D181" s="1"/>
      <c r="E181" s="4"/>
      <c r="F181" s="2"/>
      <c r="G181" s="1"/>
    </row>
    <row r="182" spans="1:7" x14ac:dyDescent="0.25">
      <c r="A182" s="1"/>
      <c r="B182" s="1" t="s">
        <v>24</v>
      </c>
      <c r="C182" s="1"/>
      <c r="D182" s="3">
        <f>SUM(D175:D178)</f>
        <v>30000</v>
      </c>
      <c r="E182" s="1">
        <f>SUM(E175:E181)</f>
        <v>0</v>
      </c>
      <c r="F182" s="1"/>
      <c r="G182" s="1" t="s">
        <v>25</v>
      </c>
    </row>
    <row r="183" spans="1:7" x14ac:dyDescent="0.25">
      <c r="A183" s="1"/>
      <c r="B183" s="1" t="s">
        <v>26</v>
      </c>
      <c r="C183" s="1"/>
      <c r="D183" s="1"/>
      <c r="E183" s="1"/>
      <c r="F183" s="1"/>
      <c r="G183" s="3">
        <f>D174+E174+D182-E182</f>
        <v>30000</v>
      </c>
    </row>
    <row r="185" spans="1:7" x14ac:dyDescent="0.25">
      <c r="A185" s="1">
        <v>18</v>
      </c>
      <c r="B185" s="1" t="s">
        <v>19</v>
      </c>
      <c r="C185" s="1" t="s">
        <v>20</v>
      </c>
      <c r="D185" s="1" t="s">
        <v>38</v>
      </c>
      <c r="E185" s="1" t="s">
        <v>18</v>
      </c>
      <c r="F185" s="1" t="s">
        <v>20</v>
      </c>
      <c r="G185" s="1" t="s">
        <v>19</v>
      </c>
    </row>
    <row r="186" spans="1:7" x14ac:dyDescent="0.25">
      <c r="A186" s="1"/>
      <c r="B186" s="1" t="s">
        <v>21</v>
      </c>
      <c r="D186" s="1">
        <v>0</v>
      </c>
      <c r="E186" s="1">
        <v>0</v>
      </c>
      <c r="F186" s="2"/>
      <c r="G186" s="1" t="s">
        <v>21</v>
      </c>
    </row>
    <row r="187" spans="1:7" x14ac:dyDescent="0.25">
      <c r="A187" s="1"/>
      <c r="B187" s="1"/>
      <c r="C187" s="2">
        <v>44613</v>
      </c>
      <c r="D187" s="3">
        <v>2000000</v>
      </c>
      <c r="E187" s="1">
        <v>2000000</v>
      </c>
      <c r="F187" s="2">
        <v>44612</v>
      </c>
      <c r="G187" s="1"/>
    </row>
    <row r="188" spans="1:7" x14ac:dyDescent="0.25">
      <c r="A188" s="1"/>
      <c r="B188" s="1"/>
      <c r="C188" s="2"/>
      <c r="D188" s="3"/>
      <c r="E188" s="1"/>
      <c r="F188" s="2"/>
      <c r="G188" s="1"/>
    </row>
    <row r="189" spans="1:7" x14ac:dyDescent="0.25">
      <c r="A189" s="1"/>
      <c r="B189" s="1"/>
      <c r="C189" s="2"/>
      <c r="D189" s="3"/>
      <c r="E189" s="1"/>
      <c r="F189" s="2"/>
      <c r="G189" s="1"/>
    </row>
    <row r="190" spans="1:7" x14ac:dyDescent="0.25">
      <c r="A190" s="1"/>
      <c r="B190" s="1"/>
      <c r="C190" s="2"/>
      <c r="D190" s="3"/>
      <c r="E190" s="1"/>
      <c r="F190" s="2"/>
      <c r="G190" s="1"/>
    </row>
    <row r="191" spans="1:7" x14ac:dyDescent="0.25">
      <c r="A191" s="1"/>
      <c r="B191" s="1"/>
      <c r="C191" s="1"/>
      <c r="D191" s="1"/>
      <c r="E191" s="4"/>
      <c r="F191" s="2"/>
      <c r="G191" s="1"/>
    </row>
    <row r="192" spans="1:7" x14ac:dyDescent="0.25">
      <c r="A192" s="1"/>
      <c r="B192" s="1"/>
      <c r="C192" s="1"/>
      <c r="D192" s="1"/>
      <c r="E192" s="4"/>
      <c r="F192" s="2"/>
      <c r="G192" s="1"/>
    </row>
    <row r="193" spans="1:7" x14ac:dyDescent="0.25">
      <c r="A193" s="1"/>
      <c r="B193" s="1"/>
      <c r="C193" s="1"/>
      <c r="D193" s="1"/>
      <c r="E193" s="4"/>
      <c r="F193" s="2"/>
      <c r="G193" s="1"/>
    </row>
    <row r="194" spans="1:7" x14ac:dyDescent="0.25">
      <c r="A194" s="1"/>
      <c r="B194" s="1" t="s">
        <v>24</v>
      </c>
      <c r="C194" s="1"/>
      <c r="D194" s="3">
        <f>SUM(D187:D190)</f>
        <v>2000000</v>
      </c>
      <c r="E194" s="1">
        <f>SUM(E187:E193)</f>
        <v>2000000</v>
      </c>
      <c r="F194" s="1"/>
      <c r="G194" s="1" t="s">
        <v>25</v>
      </c>
    </row>
    <row r="195" spans="1:7" x14ac:dyDescent="0.25">
      <c r="A195" s="1"/>
      <c r="B195" s="1" t="s">
        <v>26</v>
      </c>
      <c r="C195" s="1"/>
      <c r="D195" s="1"/>
      <c r="E195" s="1"/>
      <c r="F195" s="1"/>
      <c r="G195" s="3">
        <f>D186+E186-D194+E194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Глущенко Никита</dc:creator>
  <cp:lastModifiedBy>Глущенко Никита</cp:lastModifiedBy>
  <dcterms:created xsi:type="dcterms:W3CDTF">2015-06-05T18:17:20Z</dcterms:created>
  <dcterms:modified xsi:type="dcterms:W3CDTF">2022-04-05T17:42:39Z</dcterms:modified>
</cp:coreProperties>
</file>