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728490/Documents/PhD_AU/ENVS/EmissionsInventory/"/>
    </mc:Choice>
  </mc:AlternateContent>
  <xr:revisionPtr revIDLastSave="0" documentId="8_{2A16A753-BCA5-D042-B64E-BE3FE5F7B56A}" xr6:coauthVersionLast="47" xr6:coauthVersionMax="47" xr10:uidLastSave="{00000000-0000-0000-0000-000000000000}"/>
  <bookViews>
    <workbookView xWindow="0" yWindow="500" windowWidth="38400" windowHeight="22140" tabRatio="796" xr2:uid="{4A82D469-7425-4F55-9B83-75942B9291B0}"/>
  </bookViews>
  <sheets>
    <sheet name="Overblik" sheetId="2" r:id="rId1"/>
    <sheet name="Master Data" sheetId="27" r:id="rId2"/>
    <sheet name="Figurer" sheetId="28" r:id="rId3"/>
    <sheet name="Scope 1" sheetId="3" r:id="rId4"/>
    <sheet name="Scope 2" sheetId="5" r:id="rId5"/>
    <sheet name="Scope 3.1 goods and services" sheetId="7" r:id="rId6"/>
    <sheet name="Scope 3.2 capital goods" sheetId="8" r:id="rId7"/>
    <sheet name="Scope 3.3 fuel and energy" sheetId="9" r:id="rId8"/>
    <sheet name="Scope 3.4 upstream transport" sheetId="10" r:id="rId9"/>
    <sheet name="Scope 3.5 waste" sheetId="11" r:id="rId10"/>
    <sheet name="Scope 3.6 Biz travel" sheetId="38" r:id="rId11"/>
    <sheet name="Scope 3.7 employee commuting" sheetId="13" r:id="rId12"/>
    <sheet name="Scope 3.9 downstream transport" sheetId="29" r:id="rId13"/>
    <sheet name="Referencer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F6" i="7" l="1"/>
  <c r="F7" i="7"/>
  <c r="F8" i="7"/>
  <c r="F9" i="7"/>
  <c r="F10" i="7"/>
  <c r="F11" i="7"/>
  <c r="F7" i="29" l="1"/>
  <c r="F6" i="29"/>
  <c r="F5" i="29"/>
  <c r="F4" i="29"/>
  <c r="F10" i="29" s="1"/>
  <c r="F11" i="3" l="1"/>
  <c r="F5" i="13"/>
  <c r="F6" i="13"/>
  <c r="F8" i="13"/>
  <c r="F9" i="13"/>
  <c r="F4" i="9" l="1"/>
  <c r="F10" i="3"/>
  <c r="F5" i="3"/>
  <c r="F6" i="3"/>
  <c r="F7" i="3"/>
  <c r="F8" i="3"/>
  <c r="F9" i="3"/>
  <c r="F5" i="10" l="1"/>
  <c r="F6" i="10"/>
  <c r="F7" i="10"/>
  <c r="F11" i="13"/>
  <c r="F7" i="13"/>
  <c r="F4" i="13"/>
  <c r="F11" i="11"/>
  <c r="F10" i="11"/>
  <c r="F9" i="11"/>
  <c r="F8" i="11"/>
  <c r="F7" i="11"/>
  <c r="F6" i="11"/>
  <c r="F5" i="11"/>
  <c r="F12" i="11"/>
  <c r="F4" i="11"/>
  <c r="F14" i="11" s="1"/>
  <c r="C28" i="2" s="1"/>
  <c r="F4" i="10"/>
  <c r="F6" i="9"/>
  <c r="F5" i="9"/>
  <c r="F9" i="8"/>
  <c r="F8" i="8"/>
  <c r="F7" i="8"/>
  <c r="F6" i="8"/>
  <c r="F5" i="8"/>
  <c r="F4" i="8"/>
  <c r="F5" i="7"/>
  <c r="F6" i="5"/>
  <c r="F5" i="5"/>
  <c r="C8" i="2" s="1"/>
  <c r="C23" i="2" s="1"/>
  <c r="F4" i="5"/>
  <c r="F4" i="3"/>
  <c r="C20" i="2"/>
  <c r="F8" i="9" l="1"/>
  <c r="C26" i="2" s="1"/>
  <c r="F13" i="3"/>
  <c r="C5" i="2" s="1"/>
  <c r="C21" i="2" s="1"/>
  <c r="F12" i="13"/>
  <c r="C30" i="2" s="1"/>
  <c r="F10" i="10"/>
  <c r="C27" i="2" s="1"/>
  <c r="F11" i="8"/>
  <c r="C25" i="2" s="1"/>
  <c r="F15" i="7"/>
  <c r="C24" i="2" s="1"/>
  <c r="C7" i="2"/>
  <c r="F8" i="5"/>
  <c r="C6" i="2" l="1"/>
  <c r="B13" i="2" s="1"/>
  <c r="B15" i="2"/>
  <c r="C22" i="2"/>
  <c r="C39" i="2" s="1"/>
  <c r="C9" i="2"/>
  <c r="B44" i="2" l="1"/>
  <c r="B43" i="2"/>
  <c r="B14" i="2"/>
  <c r="C10" i="2"/>
  <c r="B16" i="2" l="1"/>
  <c r="D30" i="2" l="1"/>
  <c r="D38" i="2"/>
  <c r="D31" i="2"/>
  <c r="D32" i="2"/>
  <c r="D33" i="2"/>
  <c r="D34" i="2"/>
  <c r="D35" i="2"/>
  <c r="D36" i="2"/>
  <c r="D29" i="2"/>
  <c r="D37" i="2"/>
  <c r="D27" i="2"/>
  <c r="C13" i="2"/>
  <c r="D25" i="2"/>
  <c r="C15" i="2"/>
  <c r="D28" i="2"/>
  <c r="D26" i="2"/>
  <c r="D24" i="2"/>
  <c r="C14" i="2"/>
</calcChain>
</file>

<file path=xl/sharedStrings.xml><?xml version="1.0" encoding="utf-8"?>
<sst xmlns="http://schemas.openxmlformats.org/spreadsheetml/2006/main" count="386" uniqueCount="149">
  <si>
    <t>Overview</t>
  </si>
  <si>
    <t>Scope</t>
  </si>
  <si>
    <t>Category</t>
  </si>
  <si>
    <t>Scope 1</t>
  </si>
  <si>
    <t>On Site Combustion</t>
  </si>
  <si>
    <t>Transport</t>
  </si>
  <si>
    <t>Total Scope 1</t>
  </si>
  <si>
    <t>Scope 2</t>
  </si>
  <si>
    <t>Heating</t>
  </si>
  <si>
    <t>Electricity</t>
  </si>
  <si>
    <t>Total Scope 2</t>
  </si>
  <si>
    <t>Total Scope 1 and 2</t>
  </si>
  <si>
    <t>tCO2e</t>
  </si>
  <si>
    <t>Scope 3</t>
  </si>
  <si>
    <t>Total</t>
  </si>
  <si>
    <t>On site combustion</t>
  </si>
  <si>
    <t>Scope 3.1</t>
  </si>
  <si>
    <t>Purchases goods and services</t>
  </si>
  <si>
    <t>Scope 3.2</t>
  </si>
  <si>
    <t>Capital goods</t>
  </si>
  <si>
    <t>Scope 3.3</t>
  </si>
  <si>
    <t>Fuel- and energy-related activities</t>
  </si>
  <si>
    <t>Scope 3.4</t>
  </si>
  <si>
    <t>Upstream transportation and distribution</t>
  </si>
  <si>
    <t>Scope 3.5</t>
  </si>
  <si>
    <t>Waste generated in operations</t>
  </si>
  <si>
    <t>Scope 3.7</t>
  </si>
  <si>
    <t>Employee commuting</t>
  </si>
  <si>
    <t>EF</t>
  </si>
  <si>
    <t>L</t>
  </si>
  <si>
    <t>km</t>
  </si>
  <si>
    <t>kWh</t>
  </si>
  <si>
    <t>Purchased goods and services</t>
  </si>
  <si>
    <t>Beskrivelse</t>
  </si>
  <si>
    <t>Mængde</t>
  </si>
  <si>
    <t>Enhed</t>
  </si>
  <si>
    <t>Kilde</t>
  </si>
  <si>
    <t>t</t>
  </si>
  <si>
    <t>Totale emissioner</t>
  </si>
  <si>
    <t>Køretøjer</t>
  </si>
  <si>
    <t>DKK</t>
  </si>
  <si>
    <t>Inventar</t>
  </si>
  <si>
    <t>Maskineri</t>
  </si>
  <si>
    <t>Software</t>
  </si>
  <si>
    <t>Konsulenter</t>
  </si>
  <si>
    <t>Bygninger</t>
  </si>
  <si>
    <t>Diesel</t>
  </si>
  <si>
    <t>tkm</t>
  </si>
  <si>
    <t>Restaffald</t>
  </si>
  <si>
    <t>Deponi</t>
  </si>
  <si>
    <t>Bioaffald</t>
  </si>
  <si>
    <t>Plastik</t>
  </si>
  <si>
    <t>Metal</t>
  </si>
  <si>
    <t>Glas</t>
  </si>
  <si>
    <t>Pap</t>
  </si>
  <si>
    <t>Papir</t>
  </si>
  <si>
    <t>Olie</t>
  </si>
  <si>
    <t>Bil (diesel)</t>
  </si>
  <si>
    <t>Bil (benzin)</t>
  </si>
  <si>
    <t>Varme</t>
  </si>
  <si>
    <t>Skib</t>
  </si>
  <si>
    <t>Tog</t>
  </si>
  <si>
    <t>Lastbil</t>
  </si>
  <si>
    <t>Benzin</t>
  </si>
  <si>
    <t>Cykel</t>
  </si>
  <si>
    <t xml:space="preserve"> </t>
  </si>
  <si>
    <t>Indkøb</t>
  </si>
  <si>
    <t xml:space="preserve"> Prussi, M., Yugo, M., De Prada, L., Padella, M., Edwards, R., Lonza, L. JEC Well-to-Tank report v5, EUR 30269 EN, Publications Office of the European Union, Luxembourg, 2020, ISBN 978-92-76-19926-7, doi:10.2760/959137, JRC119036. </t>
  </si>
  <si>
    <t>Beregnet fra: DCE (2020), UK Government GHG Conversion Factors for Company Reporting (DEFRA, 2022) og Base Carbone v17 (ADEME, 2019)</t>
  </si>
  <si>
    <t>kgCO2e/t</t>
  </si>
  <si>
    <t>kgCO2e/DKK</t>
  </si>
  <si>
    <t>kgCO2e</t>
  </si>
  <si>
    <t>kgCO2e/L</t>
  </si>
  <si>
    <t>kgCO2e/kWh</t>
  </si>
  <si>
    <t>Beregnet fra: Iblandingsprocenter (ENS, 2020), Energistatistik 2020 (Energistyrelsen, 2021), og UK Government GHG Conversion Factors for Company Reporting (DEFRA, 2022)</t>
  </si>
  <si>
    <t>ENS (2020); Energistyrelsen (2021); DEFRA (2022)</t>
  </si>
  <si>
    <t>JEC (2020)</t>
  </si>
  <si>
    <t>DCE (2020); DEFRA (2022); ADEME (2019)</t>
  </si>
  <si>
    <t>DSB (2022)</t>
  </si>
  <si>
    <t>kgCO2e/km</t>
  </si>
  <si>
    <t>kgCO2e/tkm</t>
  </si>
  <si>
    <t>Kategori</t>
  </si>
  <si>
    <t>Percentage of total emissions</t>
  </si>
  <si>
    <t>Kategorinavn</t>
  </si>
  <si>
    <t>Beskrivelse 1</t>
  </si>
  <si>
    <t>Beskrivelse 2</t>
  </si>
  <si>
    <t>Emissionsfaktor</t>
  </si>
  <si>
    <t>Enhed 2</t>
  </si>
  <si>
    <t>Procent af total</t>
  </si>
  <si>
    <t>Elektricitet</t>
  </si>
  <si>
    <t>Upstream Transport</t>
  </si>
  <si>
    <t>EXIOBASE (2020)</t>
  </si>
  <si>
    <t>DEFRA (2022)</t>
  </si>
  <si>
    <t>Kapitalgoder</t>
  </si>
  <si>
    <t>Pendling</t>
  </si>
  <si>
    <t>Affald</t>
  </si>
  <si>
    <t>Upstream Energi</t>
  </si>
  <si>
    <t>https://www.gov.uk/government/publications/greenhouse-gas-reporting-conversion-factors-2022</t>
  </si>
  <si>
    <t>https://www.exiobase.eu/</t>
  </si>
  <si>
    <t>https://www.dsb.dk/om-dsb/virksomheden/rapporter-og-regnskab/arsrapporter/</t>
  </si>
  <si>
    <t>Row labels</t>
  </si>
  <si>
    <t>Sum of tCO2e</t>
  </si>
  <si>
    <t>KPI</t>
  </si>
  <si>
    <t>tCO2e per årsværk</t>
  </si>
  <si>
    <t>tCO2e per mio kr. omsætning</t>
  </si>
  <si>
    <t>Fly</t>
  </si>
  <si>
    <t>Scope 3.6</t>
  </si>
  <si>
    <t>Scope 3.8</t>
  </si>
  <si>
    <t>Scope 3.9</t>
  </si>
  <si>
    <t>Scope 3.10</t>
  </si>
  <si>
    <t>Scope 3.11</t>
  </si>
  <si>
    <t>Scope 3.12</t>
  </si>
  <si>
    <t>Scope 3.13</t>
  </si>
  <si>
    <t>Scope 3.14</t>
  </si>
  <si>
    <t>Scope 3.15</t>
  </si>
  <si>
    <t>Business travel</t>
  </si>
  <si>
    <t>Upstream leased assets</t>
  </si>
  <si>
    <t>Downstream transportation and distribution</t>
  </si>
  <si>
    <t>Processing of sold products</t>
  </si>
  <si>
    <t>Use of sold products</t>
  </si>
  <si>
    <t>End-of-life treatment of sold products</t>
  </si>
  <si>
    <t>Downstream leased assets</t>
  </si>
  <si>
    <t>Franchises</t>
  </si>
  <si>
    <t>Investments</t>
  </si>
  <si>
    <t>Lastbil (diesel)</t>
  </si>
  <si>
    <t>Gas</t>
  </si>
  <si>
    <t>m3</t>
  </si>
  <si>
    <t>kgCO2e/m3</t>
  </si>
  <si>
    <t>El (20xx)</t>
  </si>
  <si>
    <t>x</t>
  </si>
  <si>
    <t>Kategori 1</t>
  </si>
  <si>
    <t>Kategori 2</t>
  </si>
  <si>
    <t>Kategori 3</t>
  </si>
  <si>
    <t>Bus</t>
  </si>
  <si>
    <t>Bil (el)</t>
  </si>
  <si>
    <t>Plastics Europe (2014)</t>
  </si>
  <si>
    <t>Plastics Europe (2022)</t>
  </si>
  <si>
    <t>Plastics Europe (2015)</t>
  </si>
  <si>
    <t>World Steel Association (2022)</t>
  </si>
  <si>
    <t>International Aluminium Institute (2022)</t>
  </si>
  <si>
    <t>https://worldsteel.org/wp-content/uploads/Sustainability-Indicators-2022-report.pdf</t>
  </si>
  <si>
    <t>https://international-aluminium.org/statistics/greenhouse-gas-emissions-intensity-primary-aluminium/</t>
  </si>
  <si>
    <t>https://plasticseurope.org/sustainability/circularity/life-cycle-thinking/eco-profiles-set/</t>
  </si>
  <si>
    <t>Fly (nationalt)</t>
  </si>
  <si>
    <t>Fly (internationalt)</t>
  </si>
  <si>
    <t>Beregnet fra: Dansk Energi (2019), Endelig miljødeklarering af 1 kWh el, 2021 (Energinet, 2022), UK Government GHG Conversion Factors for Company Reporting (DEFRA, 2022) og Base Carbone v17 (ADEME, 2019)</t>
  </si>
  <si>
    <t>Beregnet fra: DCE (2020), Persontransport efter transportmiddel (DST, 2021), UK Government GHG Conversion Factors for Company Reporting (DEFRA, 2022) og Base Carbone v17 (ADEME, 2019)</t>
  </si>
  <si>
    <t>UK Government GHG Conversion Factors for Company Reporting (DEFRA, 2022)</t>
  </si>
  <si>
    <t>Capital goods 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</si>
</sst>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\ _k_r_._-;\-* #,##0.00\ _k_r_._-;_-* &quot;-&quot;??\ _k_r_._-;_-@_-"/>
    <numFmt numFmtId="167" formatCode="0.000"/>
    <numFmt numFmtId="168" formatCode="_-* #,##0\ _k_r_._-;\-* #,##0\ _k_r_._-;_-* &quot;-&quot;??\ _k_r_._-;_-@_-"/>
    <numFmt numFmtId="169" formatCode="0.0%"/>
    <numFmt numFmtId="170" formatCode="0.000%"/>
    <numFmt numFmtId="171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sz val="10"/>
      <color theme="9" tint="-0.499984740745262"/>
      <name val="Arial"/>
      <family val="2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D73"/>
        <bgColor indexed="64"/>
      </patternFill>
    </fill>
    <fill>
      <patternFill patternType="solid">
        <fgColor rgb="FFFABB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ECECB"/>
      </left>
      <right style="thin">
        <color rgb="FFCECECB"/>
      </right>
      <top style="thin">
        <color rgb="FFCECECB"/>
      </top>
      <bottom style="thin">
        <color rgb="FFCECECB"/>
      </bottom>
      <diagonal/>
    </border>
    <border>
      <left style="thin">
        <color rgb="FFCECECB"/>
      </left>
      <right style="thin">
        <color rgb="FFCECECB"/>
      </right>
      <top/>
      <bottom style="thin">
        <color rgb="FFCECEC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1" fillId="9" borderId="16" applyNumberFormat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0" fillId="0" borderId="0"/>
    <xf numFmtId="0" fontId="7" fillId="35" borderId="18" applyNumberFormat="0" applyAlignment="0" applyProtection="0"/>
    <xf numFmtId="0" fontId="18" fillId="36" borderId="19" applyNumberForma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7" fillId="37" borderId="15" applyNumberFormat="0" applyBorder="0" applyAlignment="0" applyProtection="0"/>
    <xf numFmtId="0" fontId="7" fillId="38" borderId="0">
      <alignment vertical="center"/>
    </xf>
    <xf numFmtId="0" fontId="7" fillId="2" borderId="20" applyNumberFormat="0" applyAlignment="0" applyProtection="0"/>
    <xf numFmtId="0" fontId="21" fillId="0" borderId="0"/>
    <xf numFmtId="0" fontId="10" fillId="10" borderId="17" applyNumberFormat="0" applyFont="0" applyAlignment="0" applyProtection="0"/>
    <xf numFmtId="0" fontId="22" fillId="39" borderId="21" applyNumberFormat="0" applyAlignment="0" applyProtection="0"/>
    <xf numFmtId="9" fontId="21" fillId="0" borderId="0" applyFont="0" applyFill="0" applyBorder="0" applyAlignment="0" applyProtection="0"/>
    <xf numFmtId="0" fontId="7" fillId="40" borderId="22" applyNumberFormat="0" applyProtection="0">
      <alignment vertical="center"/>
    </xf>
    <xf numFmtId="0" fontId="22" fillId="41" borderId="0" applyNumberFormat="0" applyBorder="0" applyAlignment="0" applyProtection="0"/>
    <xf numFmtId="0" fontId="23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0" fillId="0" borderId="5" xfId="0" applyBorder="1"/>
    <xf numFmtId="0" fontId="0" fillId="0" borderId="8" xfId="0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0" fillId="0" borderId="9" xfId="0" applyBorder="1"/>
    <xf numFmtId="0" fontId="2" fillId="0" borderId="3" xfId="0" applyFont="1" applyBorder="1"/>
    <xf numFmtId="0" fontId="0" fillId="0" borderId="10" xfId="0" applyBorder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1" fontId="2" fillId="0" borderId="0" xfId="0" applyNumberFormat="1" applyFont="1"/>
    <xf numFmtId="0" fontId="0" fillId="0" borderId="0" xfId="0" applyAlignment="1">
      <alignment horizontal="center"/>
    </xf>
    <xf numFmtId="164" fontId="2" fillId="0" borderId="0" xfId="1" applyNumberFormat="1" applyFont="1" applyFill="1" applyBorder="1"/>
    <xf numFmtId="0" fontId="0" fillId="0" borderId="0" xfId="0" applyAlignment="1">
      <alignment horizontal="left"/>
    </xf>
    <xf numFmtId="2" fontId="2" fillId="0" borderId="12" xfId="0" applyNumberFormat="1" applyFont="1" applyBorder="1"/>
    <xf numFmtId="0" fontId="2" fillId="0" borderId="12" xfId="0" applyFont="1" applyBorder="1" applyAlignment="1">
      <alignment horizontal="center"/>
    </xf>
    <xf numFmtId="2" fontId="0" fillId="0" borderId="12" xfId="1" applyNumberFormat="1" applyFont="1" applyFill="1" applyBorder="1"/>
    <xf numFmtId="2" fontId="2" fillId="0" borderId="12" xfId="1" applyNumberFormat="1" applyFont="1" applyFill="1" applyBorder="1"/>
    <xf numFmtId="1" fontId="0" fillId="0" borderId="2" xfId="0" applyNumberFormat="1" applyBorder="1"/>
    <xf numFmtId="165" fontId="0" fillId="0" borderId="0" xfId="1" applyNumberFormat="1" applyFont="1"/>
    <xf numFmtId="0" fontId="8" fillId="0" borderId="0" xfId="0" applyFont="1" applyAlignment="1">
      <alignment horizontal="center"/>
    </xf>
    <xf numFmtId="43" fontId="0" fillId="0" borderId="0" xfId="1" applyFont="1"/>
    <xf numFmtId="0" fontId="1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" fillId="5" borderId="0" xfId="0" applyFont="1" applyFill="1"/>
    <xf numFmtId="1" fontId="2" fillId="5" borderId="0" xfId="0" applyNumberFormat="1" applyFont="1" applyFill="1"/>
    <xf numFmtId="166" fontId="2" fillId="5" borderId="0" xfId="0" applyNumberFormat="1" applyFont="1" applyFill="1"/>
    <xf numFmtId="43" fontId="0" fillId="0" borderId="0" xfId="1" applyFont="1" applyAlignment="1">
      <alignment horizontal="center"/>
    </xf>
    <xf numFmtId="165" fontId="2" fillId="5" borderId="0" xfId="0" applyNumberFormat="1" applyFont="1" applyFill="1"/>
    <xf numFmtId="16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/>
    <xf numFmtId="4" fontId="5" fillId="3" borderId="13" xfId="3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0" fillId="0" borderId="0" xfId="0" applyNumberFormat="1"/>
    <xf numFmtId="9" fontId="0" fillId="0" borderId="0" xfId="0" applyNumberFormat="1"/>
    <xf numFmtId="168" fontId="2" fillId="5" borderId="0" xfId="0" applyNumberFormat="1" applyFont="1" applyFill="1"/>
    <xf numFmtId="1" fontId="0" fillId="0" borderId="6" xfId="0" applyNumberFormat="1" applyBorder="1"/>
    <xf numFmtId="1" fontId="0" fillId="0" borderId="2" xfId="1" applyNumberFormat="1" applyFont="1" applyBorder="1"/>
    <xf numFmtId="1" fontId="0" fillId="0" borderId="6" xfId="1" applyNumberFormat="1" applyFont="1" applyBorder="1"/>
    <xf numFmtId="1" fontId="2" fillId="0" borderId="6" xfId="1" applyNumberFormat="1" applyFont="1" applyBorder="1"/>
    <xf numFmtId="2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left"/>
    </xf>
    <xf numFmtId="9" fontId="0" fillId="0" borderId="0" xfId="2" applyFont="1"/>
    <xf numFmtId="165" fontId="0" fillId="0" borderId="0" xfId="1" applyNumberFormat="1" applyFont="1" applyFill="1" applyAlignment="1"/>
    <xf numFmtId="164" fontId="0" fillId="0" borderId="0" xfId="1" applyNumberFormat="1" applyFont="1"/>
    <xf numFmtId="165" fontId="2" fillId="5" borderId="0" xfId="1" applyNumberFormat="1" applyFont="1" applyFill="1"/>
    <xf numFmtId="43" fontId="5" fillId="3" borderId="13" xfId="1" applyFont="1" applyFill="1" applyBorder="1" applyAlignment="1">
      <alignment horizontal="center"/>
    </xf>
    <xf numFmtId="169" fontId="0" fillId="0" borderId="0" xfId="2" applyNumberFormat="1" applyFont="1"/>
    <xf numFmtId="10" fontId="0" fillId="0" borderId="0" xfId="2" applyNumberFormat="1" applyFont="1"/>
    <xf numFmtId="170" fontId="0" fillId="0" borderId="0" xfId="2" applyNumberFormat="1" applyFont="1"/>
    <xf numFmtId="0" fontId="11" fillId="4" borderId="0" xfId="0" applyFont="1" applyFill="1"/>
    <xf numFmtId="0" fontId="0" fillId="0" borderId="14" xfId="0" applyBorder="1"/>
    <xf numFmtId="171" fontId="0" fillId="0" borderId="0" xfId="0" applyNumberFormat="1"/>
    <xf numFmtId="3" fontId="0" fillId="0" borderId="0" xfId="0" applyNumberFormat="1"/>
    <xf numFmtId="0" fontId="5" fillId="0" borderId="0" xfId="0" applyFont="1"/>
    <xf numFmtId="165" fontId="2" fillId="0" borderId="3" xfId="0" applyNumberFormat="1" applyFont="1" applyBorder="1"/>
    <xf numFmtId="169" fontId="0" fillId="0" borderId="11" xfId="2" applyNumberFormat="1" applyFont="1" applyBorder="1" applyAlignment="1">
      <alignment horizontal="center"/>
    </xf>
    <xf numFmtId="0" fontId="0" fillId="0" borderId="1" xfId="0" applyBorder="1"/>
    <xf numFmtId="43" fontId="0" fillId="0" borderId="2" xfId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9" fontId="0" fillId="0" borderId="0" xfId="0" applyNumberFormat="1"/>
    <xf numFmtId="169" fontId="0" fillId="0" borderId="0" xfId="2" applyNumberFormat="1" applyFont="1" applyFill="1" applyAlignment="1"/>
    <xf numFmtId="9" fontId="0" fillId="0" borderId="0" xfId="2" applyFont="1" applyFill="1" applyAlignment="1"/>
    <xf numFmtId="168" fontId="0" fillId="0" borderId="0" xfId="0" applyNumberFormat="1"/>
    <xf numFmtId="0" fontId="17" fillId="0" borderId="0" xfId="40" applyAlignment="1" applyProtection="1"/>
    <xf numFmtId="169" fontId="0" fillId="0" borderId="12" xfId="2" applyNumberFormat="1" applyFont="1" applyFill="1" applyBorder="1"/>
    <xf numFmtId="0" fontId="1" fillId="0" borderId="0" xfId="0" applyFont="1" applyAlignment="1">
      <alignment horizontal="center"/>
    </xf>
    <xf numFmtId="4" fontId="0" fillId="0" borderId="0" xfId="0" applyNumberFormat="1"/>
    <xf numFmtId="165" fontId="0" fillId="0" borderId="0" xfId="1" applyNumberFormat="1" applyFont="1" applyFill="1" applyAlignment="1">
      <alignment horizontal="center"/>
    </xf>
    <xf numFmtId="0" fontId="5" fillId="3" borderId="14" xfId="3" applyFont="1" applyFill="1" applyBorder="1" applyAlignment="1">
      <alignment horizontal="fill"/>
    </xf>
    <xf numFmtId="4" fontId="7" fillId="3" borderId="13" xfId="50" applyNumberFormat="1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0" xfId="0" applyFont="1"/>
    <xf numFmtId="43" fontId="24" fillId="0" borderId="0" xfId="1" applyFont="1" applyBorder="1" applyAlignment="1">
      <alignment horizontal="center"/>
    </xf>
    <xf numFmtId="9" fontId="24" fillId="0" borderId="1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4" borderId="0" xfId="0" applyFont="1" applyFill="1" applyAlignment="1">
      <alignment horizontal="center"/>
    </xf>
  </cellXfs>
  <cellStyles count="52">
    <cellStyle name="20 % - Farve1" xfId="10" builtinId="30" customBuiltin="1"/>
    <cellStyle name="20 % - Farve2" xfId="14" builtinId="34" customBuiltin="1"/>
    <cellStyle name="20 % - Farve3" xfId="18" builtinId="38" customBuiltin="1"/>
    <cellStyle name="20 % - Farve4" xfId="22" builtinId="42" customBuiltin="1"/>
    <cellStyle name="20 % - Farve5" xfId="26" builtinId="46" customBuiltin="1"/>
    <cellStyle name="20 % - Farve6" xfId="30" builtinId="50" customBuiltin="1"/>
    <cellStyle name="40 % - Farve1" xfId="11" builtinId="31" customBuiltin="1"/>
    <cellStyle name="40 % - Farve2" xfId="15" builtinId="35" customBuiltin="1"/>
    <cellStyle name="40 % - Farve3" xfId="19" builtinId="39" customBuiltin="1"/>
    <cellStyle name="40 % - Farve4" xfId="23" builtinId="43" customBuiltin="1"/>
    <cellStyle name="40 % - Farve5" xfId="27" builtinId="47" customBuiltin="1"/>
    <cellStyle name="40 % - Farve6" xfId="31" builtinId="51" customBuiltin="1"/>
    <cellStyle name="60 % - Farve1" xfId="12" builtinId="32" customBuiltin="1"/>
    <cellStyle name="60 % - Farve2" xfId="16" builtinId="36" customBuiltin="1"/>
    <cellStyle name="60 % - Farve3" xfId="20" builtinId="40" customBuiltin="1"/>
    <cellStyle name="60 % - Farve4" xfId="24" builtinId="44" customBuiltin="1"/>
    <cellStyle name="60 % - Farve5" xfId="28" builtinId="48" customBuiltin="1"/>
    <cellStyle name="60 % - Farve6" xfId="32" builtinId="52" customBuiltin="1"/>
    <cellStyle name="Besøgt link" xfId="39" builtinId="9" customBuiltin="1"/>
    <cellStyle name="Calculation 2" xfId="35" xr:uid="{21C79B8C-1162-4B28-A124-B74A5F04CBAA}"/>
    <cellStyle name="Calculation 3" xfId="34" xr:uid="{B0E1356C-0417-4B60-8FE6-C6F3CA5AF72A}"/>
    <cellStyle name="Comma 2" xfId="37" xr:uid="{8A79EEC5-9E98-4589-918C-BC8281273D54}"/>
    <cellStyle name="Comma 3" xfId="36" xr:uid="{C6B32096-478D-43CD-9E2C-73DE5076EA71}"/>
    <cellStyle name="Comma 4" xfId="51" xr:uid="{6613E9EF-D904-4A48-8DD8-1282C898BE41}"/>
    <cellStyle name="Explanatory Text 2" xfId="38" xr:uid="{2165B92E-DFC0-4B3E-A3B5-5BBFA917E13B}"/>
    <cellStyle name="Farve1" xfId="9" builtinId="29" customBuiltin="1"/>
    <cellStyle name="Farve2" xfId="13" builtinId="33" customBuiltin="1"/>
    <cellStyle name="Farve3" xfId="17" builtinId="37" customBuiltin="1"/>
    <cellStyle name="Farve4" xfId="21" builtinId="41" customBuiltin="1"/>
    <cellStyle name="Farve5" xfId="25" builtinId="45" customBuiltin="1"/>
    <cellStyle name="Farve6" xfId="29" builtinId="49" customBuiltin="1"/>
    <cellStyle name="God" xfId="5" builtinId="26" customBuiltin="1"/>
    <cellStyle name="Input 2" xfId="41" xr:uid="{A7653AC9-2B4D-4035-ACCF-75803C7A74E8}"/>
    <cellStyle name="Input data" xfId="42" xr:uid="{E60B7A49-A51C-419A-87DA-1DDC7530FD7D}"/>
    <cellStyle name="Komma" xfId="1" builtinId="3"/>
    <cellStyle name="Kontrollér celle" xfId="8" builtinId="23" customBuiltin="1"/>
    <cellStyle name="Link" xfId="40" builtinId="8" customBuiltin="1"/>
    <cellStyle name="Linked Cell 2" xfId="43" xr:uid="{F88C0B8C-9C3F-4F38-9716-6C38E08695E7}"/>
    <cellStyle name="Neutral" xfId="7" builtinId="28" customBuiltin="1"/>
    <cellStyle name="Normal" xfId="0" builtinId="0"/>
    <cellStyle name="Normal 2" xfId="3" xr:uid="{4EEEA809-1663-4438-923B-9B7B463EF08F}"/>
    <cellStyle name="Normal 2 2" xfId="44" xr:uid="{52A16317-ED4F-40A8-8743-45E9AEA22DB3}"/>
    <cellStyle name="Normal 2 3" xfId="50" xr:uid="{F1E0E36F-17A9-4525-8720-074F7AC4EB5A}"/>
    <cellStyle name="Normal 3" xfId="33" xr:uid="{510AA570-66AF-4F6D-B88D-DCFF86C26A36}"/>
    <cellStyle name="Note 2" xfId="45" xr:uid="{B2FB49CE-FF07-435D-B710-2C471057DB52}"/>
    <cellStyle name="Output 2" xfId="46" xr:uid="{97FF91CE-05DC-4CFB-93D8-D0FD54ED220C}"/>
    <cellStyle name="Percent 2" xfId="47" xr:uid="{D15E4299-2658-4FE6-AB18-D819057A8842}"/>
    <cellStyle name="Procent" xfId="2" builtinId="5"/>
    <cellStyle name="Selection" xfId="48" xr:uid="{EE51B1F8-CDCB-43BE-B165-D6A3E8A7FBEE}"/>
    <cellStyle name="Titel" xfId="4" builtinId="15" customBuiltin="1"/>
    <cellStyle name="Ugyldig" xfId="6" builtinId="27" customBuiltin="1"/>
    <cellStyle name="Warning Text 2" xfId="49" xr:uid="{1C288314-7F02-4308-B6DB-4321632FAAA2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3D73"/>
        </patternFill>
      </fill>
    </dxf>
  </dxfs>
  <tableStyles count="0" defaultTableStyle="TableStyleMedium2" defaultPivotStyle="PivotStyleLight16"/>
  <colors>
    <mruColors>
      <color rgb="FF8BAD3F"/>
      <color rgb="FFFABB00"/>
      <color rgb="FF003D73"/>
      <color rgb="FF37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Figurer!$B$5:$B$15</c:f>
              <c:numCache>
                <c:formatCode>#,##0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0A7-4D59-8B5D-E597B706F2EC}"/>
            </c:ext>
          </c:extLst>
        </c:ser>
        <c:ser>
          <c:idx val="1"/>
          <c:order val="1"/>
          <c:spPr>
            <a:solidFill>
              <a:srgbClr val="37A0C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413224044373896E-3"/>
                  <c:y val="-1.40480312858596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7-4D59-8B5D-E597B706F2EC}"/>
                </c:ext>
              </c:extLst>
            </c:dLbl>
            <c:dLbl>
              <c:idx val="1"/>
              <c:layout>
                <c:manualLayout>
                  <c:x val="0"/>
                  <c:y val="-7.19415964327801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A7-4D59-8B5D-E597B706F2EC}"/>
                </c:ext>
              </c:extLst>
            </c:dLbl>
            <c:dLbl>
              <c:idx val="2"/>
              <c:layout>
                <c:manualLayout>
                  <c:x val="0"/>
                  <c:y val="-1.25313259637408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7-4D59-8B5D-E597B706F2EC}"/>
                </c:ext>
              </c:extLst>
            </c:dLbl>
            <c:dLbl>
              <c:idx val="3"/>
              <c:layout>
                <c:manualLayout>
                  <c:x val="0"/>
                  <c:y val="-2.4138709815672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A7-4D59-8B5D-E597B706F2EC}"/>
                </c:ext>
              </c:extLst>
            </c:dLbl>
            <c:dLbl>
              <c:idx val="4"/>
              <c:layout>
                <c:manualLayout>
                  <c:x val="-8.369600946196521E-17"/>
                  <c:y val="-7.28050799215972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A7-4D59-8B5D-E597B706F2EC}"/>
                </c:ext>
              </c:extLst>
            </c:dLbl>
            <c:dLbl>
              <c:idx val="5"/>
              <c:layout>
                <c:manualLayout>
                  <c:x val="0"/>
                  <c:y val="-1.20186368407709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A7-4D59-8B5D-E597B706F2EC}"/>
                </c:ext>
              </c:extLst>
            </c:dLbl>
            <c:dLbl>
              <c:idx val="6"/>
              <c:layout>
                <c:manualLayout>
                  <c:x val="1.1413224044373896E-3"/>
                  <c:y val="-3.5019649724234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A7-4D59-8B5D-E597B706F2EC}"/>
                </c:ext>
              </c:extLst>
            </c:dLbl>
            <c:dLbl>
              <c:idx val="8"/>
              <c:layout>
                <c:manualLayout>
                  <c:x val="0"/>
                  <c:y val="-1.34403549485450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A7-4D59-8B5D-E597B706F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Figurer!$C$5:$C$15</c:f>
              <c:numCache>
                <c:formatCode>#,##0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0A7-4D59-8B5D-E597B706F2EC}"/>
            </c:ext>
          </c:extLst>
        </c:ser>
        <c:ser>
          <c:idx val="2"/>
          <c:order val="2"/>
          <c:spPr>
            <a:solidFill>
              <a:srgbClr val="8BAD3F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1848004730982605E-17"/>
                  <c:y val="-1.7062766933217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43-4291-817E-2E2F71759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Figurer!$D$5:$D$15</c:f>
              <c:numCache>
                <c:formatCode>General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7-4D59-8B5D-E597B706F2EC}"/>
            </c:ext>
          </c:extLst>
        </c:ser>
        <c:ser>
          <c:idx val="3"/>
          <c:order val="3"/>
          <c:spPr>
            <a:solidFill>
              <a:srgbClr val="FAB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Figurer!$E$5:$E$15</c:f>
              <c:numCache>
                <c:formatCode>_-* #,##0_-;\-* #,##0_-;_-* "-"??_-;_-@_-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7-4D59-8B5D-E597B706F2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Figurer!$F$5:$F$15</c:f>
              <c:numCache>
                <c:formatCode>General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7-4D59-8B5D-E597B706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82496"/>
        <c:axId val="1428286336"/>
      </c:barChart>
      <c:catAx>
        <c:axId val="14282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8286336"/>
        <c:crosses val="autoZero"/>
        <c:auto val="1"/>
        <c:lblAlgn val="ctr"/>
        <c:lblOffset val="100"/>
        <c:noMultiLvlLbl val="0"/>
      </c:catAx>
      <c:valAx>
        <c:axId val="142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82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3437364158937122"/>
          <c:y val="0.94247926302819496"/>
          <c:w val="5.8952778425306586E-2"/>
          <c:h val="3.7045416651943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54427</xdr:colOff>
      <xdr:row>1</xdr:row>
      <xdr:rowOff>12278</xdr:rowOff>
    </xdr:from>
    <xdr:to>
      <xdr:col>33</xdr:col>
      <xdr:colOff>217715</xdr:colOff>
      <xdr:row>40</xdr:row>
      <xdr:rowOff>25885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3DB56-F384-22E4-1C1C-EED22CD6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0.07369</cdr:x>
      <cdr:y>0.94939</cdr:y>
    </cdr:from>
    <cdr:to>
      <cdr:x>0.13759</cdr:x>
      <cdr:y>0.96874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17B1BB4C-C7A3-7E69-27BD-EC4D70BE7ADE}"/>
            </a:ext>
          </a:extLst>
        </cdr:cNvPr>
        <cdr:cNvSpPr/>
      </cdr:nvSpPr>
      <cdr:spPr>
        <a:xfrm xmlns:a="http://schemas.openxmlformats.org/drawingml/2006/main">
          <a:off x="1185203" y="7066378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2">
            <a:lumMod val="50000"/>
          </a:schemeClr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/>
            <a:t>Scope 1</a:t>
          </a:r>
        </a:p>
      </cdr:txBody>
    </cdr:sp>
  </cdr:relSizeAnchor>
  <cdr:relSizeAnchor xmlns:cdr="http://schemas.openxmlformats.org/drawingml/2006/chartDrawing">
    <cdr:from>
      <cdr:x>0.16282</cdr:x>
      <cdr:y>0.95004</cdr:y>
    </cdr:from>
    <cdr:to>
      <cdr:x>0.29061</cdr:x>
      <cdr:y>0.96939</cdr:y>
    </cdr:to>
    <cdr:sp macro="" textlink="">
      <cdr:nvSpPr>
        <cdr:cNvPr id="7" name="Rectangle: Rounded Corners 6">
          <a:extLst xmlns:a="http://schemas.openxmlformats.org/drawingml/2006/main">
            <a:ext uri="{FF2B5EF4-FFF2-40B4-BE49-F238E27FC236}">
              <a16:creationId xmlns:a16="http://schemas.microsoft.com/office/drawing/2014/main" id="{8D1BF407-192F-EC27-ADD0-61634B80FA66}"/>
            </a:ext>
          </a:extLst>
        </cdr:cNvPr>
        <cdr:cNvSpPr/>
      </cdr:nvSpPr>
      <cdr:spPr>
        <a:xfrm xmlns:a="http://schemas.openxmlformats.org/drawingml/2006/main">
          <a:off x="2618739" y="7071216"/>
          <a:ext cx="2055329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ABB00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Scope 2</a:t>
          </a:r>
        </a:p>
      </cdr:txBody>
    </cdr:sp>
  </cdr:relSizeAnchor>
  <cdr:relSizeAnchor xmlns:cdr="http://schemas.openxmlformats.org/drawingml/2006/chartDrawing">
    <cdr:from>
      <cdr:x>0.3235</cdr:x>
      <cdr:y>0.94905</cdr:y>
    </cdr:from>
    <cdr:to>
      <cdr:x>0.3874</cdr:x>
      <cdr:y>0.9684</cdr:y>
    </cdr:to>
    <cdr:sp macro="" textlink="">
      <cdr:nvSpPr>
        <cdr:cNvPr id="8" name="Rectangle: Rounded Corners 7">
          <a:extLst xmlns:a="http://schemas.openxmlformats.org/drawingml/2006/main">
            <a:ext uri="{FF2B5EF4-FFF2-40B4-BE49-F238E27FC236}">
              <a16:creationId xmlns:a16="http://schemas.microsoft.com/office/drawing/2014/main" id="{17B64EA2-2C00-933B-D333-B205DC5DFA70}"/>
            </a:ext>
          </a:extLst>
        </cdr:cNvPr>
        <cdr:cNvSpPr/>
      </cdr:nvSpPr>
      <cdr:spPr>
        <a:xfrm xmlns:a="http://schemas.openxmlformats.org/drawingml/2006/main">
          <a:off x="5203059" y="7063847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3.1</a:t>
          </a:r>
        </a:p>
      </cdr:txBody>
    </cdr:sp>
  </cdr:relSizeAnchor>
  <cdr:relSizeAnchor xmlns:cdr="http://schemas.openxmlformats.org/drawingml/2006/chartDrawing">
    <cdr:from>
      <cdr:x>0.40819</cdr:x>
      <cdr:y>0.94905</cdr:y>
    </cdr:from>
    <cdr:to>
      <cdr:x>0.47209</cdr:x>
      <cdr:y>0.9684</cdr:y>
    </cdr:to>
    <cdr:sp macro="" textlink="">
      <cdr:nvSpPr>
        <cdr:cNvPr id="9" name="Rectangle: Rounded Corners 8">
          <a:extLst xmlns:a="http://schemas.openxmlformats.org/drawingml/2006/main">
            <a:ext uri="{FF2B5EF4-FFF2-40B4-BE49-F238E27FC236}">
              <a16:creationId xmlns:a16="http://schemas.microsoft.com/office/drawing/2014/main" id="{217A34D0-6835-A44D-DD6A-F1C435FCCB3D}"/>
            </a:ext>
          </a:extLst>
        </cdr:cNvPr>
        <cdr:cNvSpPr/>
      </cdr:nvSpPr>
      <cdr:spPr>
        <a:xfrm xmlns:a="http://schemas.openxmlformats.org/drawingml/2006/main">
          <a:off x="6565183" y="7063847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3.2</a:t>
          </a:r>
        </a:p>
      </cdr:txBody>
    </cdr:sp>
  </cdr:relSizeAnchor>
  <cdr:relSizeAnchor xmlns:cdr="http://schemas.openxmlformats.org/drawingml/2006/chartDrawing">
    <cdr:from>
      <cdr:x>0.49303</cdr:x>
      <cdr:y>0.94794</cdr:y>
    </cdr:from>
    <cdr:to>
      <cdr:x>0.55693</cdr:x>
      <cdr:y>0.96729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7929719" y="7055585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3.3</a:t>
          </a:r>
        </a:p>
      </cdr:txBody>
    </cdr:sp>
  </cdr:relSizeAnchor>
  <cdr:relSizeAnchor xmlns:cdr="http://schemas.openxmlformats.org/drawingml/2006/chartDrawing">
    <cdr:from>
      <cdr:x>0.57943</cdr:x>
      <cdr:y>0.94554</cdr:y>
    </cdr:from>
    <cdr:to>
      <cdr:x>0.6438</cdr:x>
      <cdr:y>0.96489</cdr:y>
    </cdr:to>
    <cdr:sp macro="" textlink="">
      <cdr:nvSpPr>
        <cdr:cNvPr id="11" name="Rectangle: Rounded Corners 10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9319346" y="7037722"/>
          <a:ext cx="1035304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3.4</a:t>
          </a:r>
        </a:p>
      </cdr:txBody>
    </cdr:sp>
  </cdr:relSizeAnchor>
  <cdr:relSizeAnchor xmlns:cdr="http://schemas.openxmlformats.org/drawingml/2006/chartDrawing">
    <cdr:from>
      <cdr:x>0.66087</cdr:x>
      <cdr:y>0.94705</cdr:y>
    </cdr:from>
    <cdr:to>
      <cdr:x>0.72524</cdr:x>
      <cdr:y>0.9664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10629198" y="7048961"/>
          <a:ext cx="103530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3.5</a:t>
          </a:r>
        </a:p>
      </cdr:txBody>
    </cdr:sp>
  </cdr:relSizeAnchor>
  <cdr:relSizeAnchor xmlns:cdr="http://schemas.openxmlformats.org/drawingml/2006/chartDrawing">
    <cdr:from>
      <cdr:x>0.74647</cdr:x>
      <cdr:y>0.94592</cdr:y>
    </cdr:from>
    <cdr:to>
      <cdr:x>0.81084</cdr:x>
      <cdr:y>0.96527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12005958" y="7040550"/>
          <a:ext cx="1035304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116168</xdr:colOff>
      <xdr:row>3</xdr:row>
      <xdr:rowOff>25961</xdr:rowOff>
    </xdr:from>
    <xdr:to>
      <xdr:col>9</xdr:col>
      <xdr:colOff>549089</xdr:colOff>
      <xdr:row>9</xdr:row>
      <xdr:rowOff>179295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11808-B8B0-45B2-A763-C2501D731828}"/>
            </a:ext>
          </a:extLst>
        </xdr:cNvPr>
        <xdr:cNvSpPr txBox="1"/>
      </xdr:nvSpPr>
      <xdr:spPr>
        <a:xfrm>
          <a:off x="8755903" y="698314"/>
          <a:ext cx="4937686" cy="129633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scope 3.1?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alle</a:t>
          </a:r>
          <a:r>
            <a:rPr lang="en-GB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upstream emissioner fra produktion af indkøbte varer og services</a:t>
          </a:r>
          <a:r>
            <a:rPr lang="en-GB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i="0">
            <a:effectLst/>
          </a:endParaRPr>
        </a:p>
        <a:p>
          <a:endParaRPr lang="en-GB" sz="1100" b="1">
            <a:effectLst/>
          </a:endParaRPr>
        </a:p>
        <a:p>
          <a:r>
            <a:rPr lang="en-GB" sz="1100" b="1">
              <a:effectLst/>
            </a:rPr>
            <a:t>Hvilke</a:t>
          </a:r>
          <a:r>
            <a:rPr lang="en-GB" sz="1100" b="1" baseline="0">
              <a:effectLst/>
            </a:rPr>
            <a:t> data skal bruges i s</a:t>
          </a:r>
          <a:r>
            <a:rPr lang="en-GB" sz="1100" b="1">
              <a:effectLst/>
            </a:rPr>
            <a:t>cope 3.1?</a:t>
          </a:r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- mængde af vare købt i ton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38100</xdr:rowOff>
    </xdr:from>
    <xdr:to>
      <xdr:col>12</xdr:col>
      <xdr:colOff>330200</xdr:colOff>
      <xdr:row>15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AD4257-5DEF-4694-947C-963AC4F34D63}"/>
            </a:ext>
          </a:extLst>
        </xdr:cNvPr>
        <xdr:cNvSpPr txBox="1"/>
      </xdr:nvSpPr>
      <xdr:spPr>
        <a:xfrm>
          <a:off x="4845050" y="304800"/>
          <a:ext cx="3263900" cy="2622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3.2?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alle upstream emissioner fra produktion af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(men ikke brug af) købte kapitalgoder.</a:t>
          </a:r>
          <a:r>
            <a:rPr lang="en-GB">
              <a:effectLst/>
            </a:rPr>
            <a:t> </a:t>
          </a:r>
        </a:p>
        <a:p>
          <a:endParaRPr lang="en-GB" sz="1100">
            <a:effectLst/>
          </a:endParaRPr>
        </a:p>
        <a:p>
          <a:r>
            <a:rPr lang="en-GB">
              <a:effectLst/>
            </a:rPr>
            <a:t>Kapitalgoder</a:t>
          </a:r>
          <a:r>
            <a:rPr lang="en-GB" baseline="0">
              <a:effectLst/>
            </a:rPr>
            <a:t> er f.eks: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køretøjer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inventar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maskineri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software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konsulenter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bygninger</a:t>
          </a:r>
          <a:endParaRPr lang="en-GB" sz="1100">
            <a:effectLst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</a:t>
          </a:r>
          <a:r>
            <a:rPr lang="en-GB" sz="1100" b="1" baseline="0">
              <a:effectLst/>
            </a:rPr>
            <a:t> i scope 3.2?</a:t>
          </a:r>
          <a:endParaRPr lang="en-GB" sz="1100" b="1">
            <a:effectLst/>
          </a:endParaRPr>
        </a:p>
        <a:p>
          <a:r>
            <a:rPr lang="en-GB" sz="1100" b="0">
              <a:effectLst/>
            </a:rPr>
            <a:t>- DKK</a:t>
          </a:r>
          <a:r>
            <a:rPr lang="en-GB" sz="1100" b="0" baseline="0">
              <a:effectLst/>
            </a:rPr>
            <a:t> brugt på kapitalgoder i rapporteringsåret</a:t>
          </a:r>
        </a:p>
        <a:p>
          <a:endParaRPr lang="en-GB" sz="1100" b="0" baseline="0">
            <a:effectLst/>
          </a:endParaRPr>
        </a:p>
        <a:p>
          <a:endParaRPr lang="en-GB" sz="1100" b="0" baseline="0">
            <a:effectLst/>
          </a:endParaRP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63500</xdr:rowOff>
    </xdr:from>
    <xdr:to>
      <xdr:col>13</xdr:col>
      <xdr:colOff>133350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EE47E1-3484-4AC4-B8CC-A8CFC40CCBB1}"/>
            </a:ext>
          </a:extLst>
        </xdr:cNvPr>
        <xdr:cNvSpPr txBox="1"/>
      </xdr:nvSpPr>
      <xdr:spPr>
        <a:xfrm>
          <a:off x="5302250" y="330200"/>
          <a:ext cx="3746500" cy="2260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3.3?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emissioner relateret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til produktion af indkøbt brændstof og energi som ikke allerede er rapporteret i scope 1 og 2. Dette inkluder udvinding, produktion og transport af brændstof indtil det ankommer til den rapporterende virksomhed.</a:t>
          </a: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3.3?</a:t>
          </a:r>
        </a:p>
        <a:p>
          <a:r>
            <a:rPr lang="en-GB" sz="1100" b="0" baseline="0">
              <a:effectLst/>
            </a:rPr>
            <a:t>- mængde brændstof af hver specifik type</a:t>
          </a:r>
        </a:p>
        <a:p>
          <a:r>
            <a:rPr lang="en-GB" sz="1100" b="0" baseline="0">
              <a:effectLst/>
            </a:rPr>
            <a:t>- OBS: vi har allerede denne data fra scope 1 og 2 (rapporterende virksomhed behøver ikke indsamle yderligere data)</a:t>
          </a:r>
        </a:p>
        <a:p>
          <a:endParaRPr lang="en-GB">
            <a:effectLst/>
          </a:endParaRP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</xdr:row>
      <xdr:rowOff>15875</xdr:rowOff>
    </xdr:from>
    <xdr:to>
      <xdr:col>13</xdr:col>
      <xdr:colOff>419100</xdr:colOff>
      <xdr:row>10</xdr:row>
      <xdr:rowOff>50801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922D6B-92BC-4D00-9B4E-F093B4B4DA79}"/>
            </a:ext>
          </a:extLst>
        </xdr:cNvPr>
        <xdr:cNvSpPr txBox="1"/>
      </xdr:nvSpPr>
      <xdr:spPr>
        <a:xfrm>
          <a:off x="5556250" y="466725"/>
          <a:ext cx="3975100" cy="13239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 scope 3.4?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emissioner fra transport og distribution af indkøbte varer i fartøjer som ikke er ejet af virksomheden.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3.4?</a:t>
          </a:r>
        </a:p>
        <a:p>
          <a:r>
            <a:rPr lang="en-GB" sz="1100" b="0">
              <a:effectLst/>
            </a:rPr>
            <a:t>-</a:t>
          </a:r>
          <a:r>
            <a:rPr lang="en-GB" sz="1100" b="0" baseline="0">
              <a:effectLst/>
            </a:rPr>
            <a:t> transportform</a:t>
          </a:r>
          <a:r>
            <a:rPr lang="en-GB" sz="1100" b="0">
              <a:effectLst/>
            </a:rPr>
            <a:t> (fly, skib, tog, lastbi</a:t>
          </a:r>
          <a:r>
            <a:rPr lang="en-GB" sz="1100" b="0" baseline="0">
              <a:effectLst/>
            </a:rPr>
            <a:t>)</a:t>
          </a:r>
        </a:p>
        <a:p>
          <a:r>
            <a:rPr lang="en-GB" sz="1100" b="0" baseline="0">
              <a:effectLst/>
            </a:rPr>
            <a:t>- antal kilometer fragtet og vægt af vare i fartøj (tonne-km)</a:t>
          </a:r>
          <a:endParaRPr lang="en-GB" sz="1100" b="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12699</xdr:rowOff>
    </xdr:from>
    <xdr:to>
      <xdr:col>12</xdr:col>
      <xdr:colOff>273050</xdr:colOff>
      <xdr:row>11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1228CA-5174-4037-813F-E8C23B1B1C0C}"/>
            </a:ext>
          </a:extLst>
        </xdr:cNvPr>
        <xdr:cNvSpPr txBox="1"/>
      </xdr:nvSpPr>
      <xdr:spPr>
        <a:xfrm>
          <a:off x="5410200" y="279399"/>
          <a:ext cx="3263900" cy="18986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3.5?</a:t>
          </a:r>
        </a:p>
        <a:p>
          <a:r>
            <a:rPr lang="en-GB" sz="1100" i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Inkluderer</a:t>
          </a:r>
          <a:r>
            <a:rPr lang="en-GB" sz="1100" i="0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 emissioner fra bortskaffelse og behandling af affald genereret i drift. Hvis der er affald til deponi er det særlig relevant, affald til genbrug vil tælle som nul i klimaregnskabet.</a:t>
          </a:r>
          <a:endParaRPr lang="en-GB" sz="1100" i="0">
            <a:solidFill>
              <a:schemeClr val="dk1"/>
            </a:solidFill>
            <a:effectLst/>
            <a:latin typeface="Calibri (Body)"/>
            <a:ea typeface="+mn-ea"/>
            <a:cs typeface="+mn-cs"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3.5?</a:t>
          </a:r>
        </a:p>
        <a:p>
          <a:r>
            <a:rPr lang="en-GB" sz="1100" b="1">
              <a:effectLst/>
            </a:rPr>
            <a:t>- </a:t>
          </a:r>
          <a:r>
            <a:rPr lang="en-GB" sz="1100" b="0">
              <a:effectLst/>
            </a:rPr>
            <a:t>tons</a:t>
          </a:r>
          <a:r>
            <a:rPr lang="en-GB" sz="1100" b="0" baseline="0">
              <a:effectLst/>
            </a:rPr>
            <a:t> affald genereret for hver affaldstype</a:t>
          </a:r>
        </a:p>
        <a:p>
          <a:r>
            <a:rPr lang="en-GB" sz="1100" b="0" baseline="0">
              <a:effectLst/>
            </a:rPr>
            <a:t>- behandlingsmetode for hver affaldstype (deponi, genbrug, afbrænding)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41274</xdr:rowOff>
    </xdr:from>
    <xdr:to>
      <xdr:col>12</xdr:col>
      <xdr:colOff>571500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44A85E-BBFC-4FAD-9E31-89F410CE64E0}"/>
            </a:ext>
          </a:extLst>
        </xdr:cNvPr>
        <xdr:cNvSpPr txBox="1"/>
      </xdr:nvSpPr>
      <xdr:spPr>
        <a:xfrm>
          <a:off x="5930900" y="307974"/>
          <a:ext cx="3530600" cy="3241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3.7?</a:t>
          </a: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Inkluderer emissioner fra transport af medarbejdere mellem hjem og arbejdsplads.</a:t>
          </a:r>
        </a:p>
        <a:p>
          <a:endParaRPr lang="en-GB" sz="1100" i="0">
            <a:effectLst/>
          </a:endParaRPr>
        </a:p>
        <a:p>
          <a:r>
            <a:rPr lang="en-GB" sz="1100" b="1">
              <a:effectLst/>
            </a:rPr>
            <a:t>Hvilke data skal bruges i scope 3.7?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transportform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(bil,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bus,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tog, cykel, fly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osv.)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det totale antal kilometer rejst med hver transportform</a:t>
          </a:r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- data kan anskaffes gennem spørgeundersøgelse af medarbejdere (specifik, anbefalet) eller ved at estimere gennemsnitlig afstand, transportform, og antal pendlerdage pr. uge samt antal arbejdsuger for en typisk medarbejder (generel)</a:t>
          </a:r>
        </a:p>
        <a:p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spørgeundersøgelse bør inkludere:</a:t>
          </a:r>
        </a:p>
        <a:p>
          <a:r>
            <a:rPr lang="en-GB" sz="1100" b="0" baseline="0">
              <a:effectLst/>
            </a:rPr>
            <a:t>- afstand rejst pr. dag (eller bopæl)</a:t>
          </a:r>
        </a:p>
        <a:p>
          <a:r>
            <a:rPr lang="en-GB" sz="1100" b="0" baseline="0">
              <a:effectLst/>
            </a:rPr>
            <a:t>- transportformer brugt i løbet af en uge</a:t>
          </a:r>
        </a:p>
        <a:p>
          <a:r>
            <a:rPr lang="en-GB" sz="1100" b="0" baseline="0">
              <a:effectLst/>
            </a:rPr>
            <a:t>- antal dage pendlet pr. uge</a:t>
          </a:r>
        </a:p>
        <a:p>
          <a:r>
            <a:rPr lang="en-GB" sz="1100" b="0" baseline="0">
              <a:effectLst/>
            </a:rPr>
            <a:t>- antal arbejdsuger på et år</a:t>
          </a: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9525</xdr:rowOff>
    </xdr:from>
    <xdr:to>
      <xdr:col>14</xdr:col>
      <xdr:colOff>130175</xdr:colOff>
      <xdr:row>8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49FABD-2DC8-477A-BC52-191A4D6DEF50}"/>
            </a:ext>
          </a:extLst>
        </xdr:cNvPr>
        <xdr:cNvSpPr txBox="1"/>
      </xdr:nvSpPr>
      <xdr:spPr>
        <a:xfrm>
          <a:off x="8115300" y="466725"/>
          <a:ext cx="4254500" cy="1311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3.9?</a:t>
          </a:r>
          <a:endParaRPr lang="en-GB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i="0">
              <a:effectLst/>
            </a:rPr>
            <a:t>Inkluderer emissioner</a:t>
          </a:r>
          <a:r>
            <a:rPr lang="en-GB" sz="1100" i="0" baseline="0">
              <a:effectLst/>
            </a:rPr>
            <a:t> fra transport og distribution af solgte varer.</a:t>
          </a:r>
          <a:endParaRPr lang="en-GB" sz="1100" i="0">
            <a:effectLst/>
          </a:endParaRPr>
        </a:p>
        <a:p>
          <a:endParaRPr lang="en-GB" sz="1100" b="1">
            <a:effectLst/>
          </a:endParaRPr>
        </a:p>
        <a:p>
          <a:r>
            <a:rPr lang="en-GB" sz="1100" b="1">
              <a:effectLst/>
            </a:rPr>
            <a:t>Hvilke data skal bruges i scope 3.9?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transportform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(fly, skib,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tog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lastbil)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antal kilometer fragtet og vægt af vare i fartøj (tonne-km)</a:t>
          </a:r>
          <a:endParaRPr lang="en-GB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36D92-7A9D-4C14-A449-AA35016C1512}" name="Table1" displayName="Table1" ref="A1:L48" totalsRowShown="0" headerRowDxfId="4">
  <autoFilter ref="A1:L48" xr:uid="{E8236D92-7A9D-4C14-A449-AA35016C1512}"/>
  <sortState xmlns:xlrd2="http://schemas.microsoft.com/office/spreadsheetml/2017/richdata2" ref="A2:L48">
    <sortCondition ref="B1:B48"/>
  </sortState>
  <tableColumns count="12">
    <tableColumn id="1" xr3:uid="{BCBB6F48-15F5-48DF-AC52-60CB670FDBEE}" name="Scope"/>
    <tableColumn id="2" xr3:uid="{47AD90B1-70E9-4F9B-8F96-7F69B1CBB0A8}" name="Kategori"/>
    <tableColumn id="3" xr3:uid="{09F951D2-D772-45AB-A2C7-5A6A713B5DF6}" name="Kategorinavn"/>
    <tableColumn id="4" xr3:uid="{4572B039-58DB-4A2F-8718-8BD76978498D}" name="Beskrivelse 1"/>
    <tableColumn id="5" xr3:uid="{8CBB90E9-D4A2-4C7B-8CF8-44BE84822469}" name="Beskrivelse 2"/>
    <tableColumn id="6" xr3:uid="{86CBBBC0-B716-45E0-AF93-2F707073BA48}" name="Mængde" dataDxfId="3"/>
    <tableColumn id="7" xr3:uid="{EE40864B-7545-4D16-B989-B09CB63CA463}" name="Enhed"/>
    <tableColumn id="8" xr3:uid="{70B21681-5E17-4668-9709-A53F3FC9F477}" name="Emissionsfaktor" dataDxfId="2"/>
    <tableColumn id="9" xr3:uid="{F50EE3E5-AB89-495B-B20E-0A0A863F3F5D}" name="Enhed 2"/>
    <tableColumn id="10" xr3:uid="{E4F9CF95-11C7-47AD-A350-2DF65048034E}" name="tCO2e" dataDxfId="1"/>
    <tableColumn id="11" xr3:uid="{9101C409-937B-4C3A-8320-8F9EA6F63B76}" name="Procent af total" dataDxfId="0"/>
    <tableColumn id="12" xr3:uid="{EBA6938F-4452-4DB3-9B4F-762F14E39758}" name="Kil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iobase.e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7600-BD08-4CD0-9BF2-1C5F2D5AF234}">
  <sheetPr>
    <tabColor rgb="FFFABB00"/>
  </sheetPr>
  <dimension ref="A1:D48"/>
  <sheetViews>
    <sheetView tabSelected="1" zoomScaleNormal="100" workbookViewId="0">
      <selection activeCell="A31" sqref="A31:XFD31"/>
    </sheetView>
  </sheetViews>
  <sheetFormatPr baseColWidth="10" defaultColWidth="9.1640625" defaultRowHeight="15" x14ac:dyDescent="0.2"/>
  <cols>
    <col min="1" max="1" width="29.1640625" bestFit="1" customWidth="1"/>
    <col min="2" max="2" width="43.33203125" bestFit="1" customWidth="1"/>
    <col min="3" max="3" width="37.6640625" customWidth="1"/>
    <col min="4" max="4" width="36" customWidth="1"/>
    <col min="5" max="5" width="26" customWidth="1"/>
    <col min="6" max="6" width="23.33203125" bestFit="1" customWidth="1"/>
    <col min="7" max="7" width="38.5" bestFit="1" customWidth="1"/>
    <col min="8" max="8" width="10.5" customWidth="1"/>
  </cols>
  <sheetData>
    <row r="1" spans="1:4" ht="24" x14ac:dyDescent="0.3">
      <c r="A1" s="1" t="s">
        <v>0</v>
      </c>
    </row>
    <row r="2" spans="1:4" ht="16" thickBot="1" x14ac:dyDescent="0.25"/>
    <row r="3" spans="1:4" ht="16" thickBot="1" x14ac:dyDescent="0.25">
      <c r="A3" s="38" t="s">
        <v>1</v>
      </c>
      <c r="B3" s="39" t="s">
        <v>81</v>
      </c>
      <c r="C3" s="40" t="s">
        <v>12</v>
      </c>
      <c r="D3" s="30"/>
    </row>
    <row r="4" spans="1:4" x14ac:dyDescent="0.2">
      <c r="A4" s="106" t="s">
        <v>3</v>
      </c>
      <c r="B4" s="3" t="s">
        <v>4</v>
      </c>
      <c r="C4" s="33">
        <v>0</v>
      </c>
      <c r="D4" s="96"/>
    </row>
    <row r="5" spans="1:4" ht="16" thickBot="1" x14ac:dyDescent="0.25">
      <c r="A5" s="107"/>
      <c r="B5" s="5" t="s">
        <v>5</v>
      </c>
      <c r="C5" s="55">
        <f>'Scope 1'!F13</f>
        <v>0</v>
      </c>
      <c r="D5" s="31"/>
    </row>
    <row r="6" spans="1:4" ht="16" thickBot="1" x14ac:dyDescent="0.25">
      <c r="A6" s="6"/>
      <c r="B6" s="7" t="s">
        <v>6</v>
      </c>
      <c r="C6" s="25">
        <f>SUM(C4:C5)</f>
        <v>0</v>
      </c>
      <c r="D6" s="29"/>
    </row>
    <row r="7" spans="1:4" x14ac:dyDescent="0.2">
      <c r="A7" s="2" t="s">
        <v>7</v>
      </c>
      <c r="B7" s="3" t="s">
        <v>8</v>
      </c>
      <c r="C7" s="56">
        <f>'Scope 2'!F4/1000</f>
        <v>0</v>
      </c>
      <c r="D7" s="31"/>
    </row>
    <row r="8" spans="1:4" ht="16" thickBot="1" x14ac:dyDescent="0.25">
      <c r="A8" s="4" t="s">
        <v>7</v>
      </c>
      <c r="B8" s="5" t="s">
        <v>9</v>
      </c>
      <c r="C8" s="57">
        <f>(('Scope 2'!F5+'Scope 2'!F6))/1000</f>
        <v>0</v>
      </c>
      <c r="D8" s="31"/>
    </row>
    <row r="9" spans="1:4" ht="16" thickBot="1" x14ac:dyDescent="0.25">
      <c r="A9" s="4"/>
      <c r="B9" s="8" t="s">
        <v>10</v>
      </c>
      <c r="C9" s="58">
        <f>SUM(C7:C8)</f>
        <v>0</v>
      </c>
      <c r="D9" s="32"/>
    </row>
    <row r="10" spans="1:4" ht="16" thickBot="1" x14ac:dyDescent="0.25">
      <c r="A10" s="9"/>
      <c r="B10" s="8" t="s">
        <v>11</v>
      </c>
      <c r="C10" s="58">
        <f>C6+C9</f>
        <v>0</v>
      </c>
      <c r="D10" s="32"/>
    </row>
    <row r="11" spans="1:4" ht="16" thickBot="1" x14ac:dyDescent="0.25"/>
    <row r="12" spans="1:4" ht="16" thickBot="1" x14ac:dyDescent="0.25">
      <c r="A12" s="38" t="s">
        <v>1</v>
      </c>
      <c r="B12" s="39" t="s">
        <v>12</v>
      </c>
      <c r="C12" s="40" t="s">
        <v>82</v>
      </c>
    </row>
    <row r="13" spans="1:4" x14ac:dyDescent="0.2">
      <c r="A13" s="10" t="s">
        <v>3</v>
      </c>
      <c r="B13" s="11">
        <f>C6</f>
        <v>0</v>
      </c>
      <c r="C13" s="77" t="e">
        <f>B13/$B$16</f>
        <v>#DIV/0!</v>
      </c>
    </row>
    <row r="14" spans="1:4" x14ac:dyDescent="0.2">
      <c r="A14" s="10" t="s">
        <v>7</v>
      </c>
      <c r="B14" s="11">
        <f>C9</f>
        <v>0</v>
      </c>
      <c r="C14" s="12" t="e">
        <f>B14/$B$16</f>
        <v>#DIV/0!</v>
      </c>
    </row>
    <row r="15" spans="1:4" ht="16" thickBot="1" x14ac:dyDescent="0.25">
      <c r="A15" s="10" t="s">
        <v>13</v>
      </c>
      <c r="B15" s="11">
        <f>SUM(C24:C38)</f>
        <v>0</v>
      </c>
      <c r="C15" s="12" t="e">
        <f>B15/$B$16</f>
        <v>#DIV/0!</v>
      </c>
    </row>
    <row r="16" spans="1:4" ht="16" thickBot="1" x14ac:dyDescent="0.25">
      <c r="A16" s="13" t="s">
        <v>14</v>
      </c>
      <c r="B16" s="14">
        <f>SUM(B13:B15)</f>
        <v>0</v>
      </c>
      <c r="C16" s="15"/>
    </row>
    <row r="18" spans="1:4" ht="16" thickBot="1" x14ac:dyDescent="0.25"/>
    <row r="19" spans="1:4" ht="16" thickBot="1" x14ac:dyDescent="0.25">
      <c r="A19" s="38" t="s">
        <v>1</v>
      </c>
      <c r="B19" s="39" t="s">
        <v>2</v>
      </c>
      <c r="C19" s="40" t="s">
        <v>12</v>
      </c>
      <c r="D19" s="38" t="s">
        <v>82</v>
      </c>
    </row>
    <row r="20" spans="1:4" x14ac:dyDescent="0.2">
      <c r="A20" s="106" t="s">
        <v>3</v>
      </c>
      <c r="B20" s="3" t="s">
        <v>15</v>
      </c>
      <c r="C20" s="79">
        <f>C4</f>
        <v>0</v>
      </c>
      <c r="D20" s="80"/>
    </row>
    <row r="21" spans="1:4" ht="16" thickBot="1" x14ac:dyDescent="0.25">
      <c r="A21" s="107"/>
      <c r="B21" s="5" t="s">
        <v>5</v>
      </c>
      <c r="C21" s="81">
        <f>C5</f>
        <v>0</v>
      </c>
      <c r="D21" s="82"/>
    </row>
    <row r="22" spans="1:4" x14ac:dyDescent="0.2">
      <c r="A22" s="2" t="s">
        <v>7</v>
      </c>
      <c r="B22" s="3" t="s">
        <v>8</v>
      </c>
      <c r="C22" s="83">
        <f>C7</f>
        <v>0</v>
      </c>
      <c r="D22" s="80"/>
    </row>
    <row r="23" spans="1:4" ht="16" thickBot="1" x14ac:dyDescent="0.25">
      <c r="A23" s="4" t="s">
        <v>7</v>
      </c>
      <c r="B23" s="5" t="s">
        <v>9</v>
      </c>
      <c r="C23" s="81">
        <f>C8</f>
        <v>0</v>
      </c>
      <c r="D23" s="82"/>
    </row>
    <row r="24" spans="1:4" x14ac:dyDescent="0.2">
      <c r="A24" s="2" t="s">
        <v>16</v>
      </c>
      <c r="B24" s="3" t="s">
        <v>17</v>
      </c>
      <c r="C24" s="84">
        <f>'Scope 3.1 goods and services'!F15</f>
        <v>0</v>
      </c>
      <c r="D24" s="80" t="e">
        <f>C24/$B$16</f>
        <v>#DIV/0!</v>
      </c>
    </row>
    <row r="25" spans="1:4" x14ac:dyDescent="0.2">
      <c r="A25" s="10" t="s">
        <v>18</v>
      </c>
      <c r="B25" t="s">
        <v>19</v>
      </c>
      <c r="C25" s="85">
        <f>'Scope 3.2 capital goods'!F11</f>
        <v>0</v>
      </c>
      <c r="D25" s="12" t="e">
        <f>C25/$B$16</f>
        <v>#DIV/0!</v>
      </c>
    </row>
    <row r="26" spans="1:4" x14ac:dyDescent="0.2">
      <c r="A26" s="10" t="s">
        <v>20</v>
      </c>
      <c r="B26" t="s">
        <v>21</v>
      </c>
      <c r="C26" s="86">
        <f>'Scope 3.3 fuel and energy'!F8</f>
        <v>0</v>
      </c>
      <c r="D26" s="87" t="e">
        <f>C26/$B$16</f>
        <v>#DIV/0!</v>
      </c>
    </row>
    <row r="27" spans="1:4" x14ac:dyDescent="0.2">
      <c r="A27" s="10" t="s">
        <v>22</v>
      </c>
      <c r="B27" t="s">
        <v>23</v>
      </c>
      <c r="C27" s="88">
        <f>'Scope 3.4 upstream transport'!F10</f>
        <v>0</v>
      </c>
      <c r="D27" s="12" t="e">
        <f>C27/$B$16</f>
        <v>#DIV/0!</v>
      </c>
    </row>
    <row r="28" spans="1:4" x14ac:dyDescent="0.2">
      <c r="A28" s="10" t="s">
        <v>24</v>
      </c>
      <c r="B28" t="s">
        <v>25</v>
      </c>
      <c r="C28" s="88">
        <f>'Scope 3.5 waste'!F14</f>
        <v>0</v>
      </c>
      <c r="D28" s="12" t="e">
        <f>C28/$B$16</f>
        <v>#DIV/0!</v>
      </c>
    </row>
    <row r="29" spans="1:4" x14ac:dyDescent="0.2">
      <c r="A29" s="10" t="s">
        <v>106</v>
      </c>
      <c r="B29" t="s">
        <v>115</v>
      </c>
      <c r="C29" s="88"/>
      <c r="D29" s="12" t="e">
        <f t="shared" ref="D29:D38" si="0">C29/$B$16</f>
        <v>#DIV/0!</v>
      </c>
    </row>
    <row r="30" spans="1:4" x14ac:dyDescent="0.2">
      <c r="A30" s="10" t="s">
        <v>26</v>
      </c>
      <c r="B30" t="s">
        <v>27</v>
      </c>
      <c r="C30" s="85">
        <f>'Scope 3.7 employee commuting'!F12</f>
        <v>0</v>
      </c>
      <c r="D30" s="12" t="e">
        <f t="shared" si="0"/>
        <v>#DIV/0!</v>
      </c>
    </row>
    <row r="31" spans="1:4" s="103" customFormat="1" x14ac:dyDescent="0.2">
      <c r="A31" s="102" t="s">
        <v>107</v>
      </c>
      <c r="B31" s="103" t="s">
        <v>116</v>
      </c>
      <c r="C31" s="104"/>
      <c r="D31" s="105" t="e">
        <f t="shared" si="0"/>
        <v>#DIV/0!</v>
      </c>
    </row>
    <row r="32" spans="1:4" x14ac:dyDescent="0.2">
      <c r="A32" s="10" t="s">
        <v>108</v>
      </c>
      <c r="B32" t="s">
        <v>117</v>
      </c>
      <c r="C32" s="88"/>
      <c r="D32" s="12" t="e">
        <f t="shared" si="0"/>
        <v>#DIV/0!</v>
      </c>
    </row>
    <row r="33" spans="1:4" s="103" customFormat="1" x14ac:dyDescent="0.2">
      <c r="A33" s="102" t="s">
        <v>109</v>
      </c>
      <c r="B33" s="103" t="s">
        <v>118</v>
      </c>
      <c r="C33" s="104"/>
      <c r="D33" s="105" t="e">
        <f t="shared" si="0"/>
        <v>#DIV/0!</v>
      </c>
    </row>
    <row r="34" spans="1:4" s="103" customFormat="1" x14ac:dyDescent="0.2">
      <c r="A34" s="102" t="s">
        <v>110</v>
      </c>
      <c r="B34" s="103" t="s">
        <v>119</v>
      </c>
      <c r="C34" s="104"/>
      <c r="D34" s="105" t="e">
        <f t="shared" si="0"/>
        <v>#DIV/0!</v>
      </c>
    </row>
    <row r="35" spans="1:4" s="103" customFormat="1" x14ac:dyDescent="0.2">
      <c r="A35" s="102" t="s">
        <v>111</v>
      </c>
      <c r="B35" s="103" t="s">
        <v>120</v>
      </c>
      <c r="C35" s="104"/>
      <c r="D35" s="105" t="e">
        <f t="shared" si="0"/>
        <v>#DIV/0!</v>
      </c>
    </row>
    <row r="36" spans="1:4" s="103" customFormat="1" x14ac:dyDescent="0.2">
      <c r="A36" s="102" t="s">
        <v>112</v>
      </c>
      <c r="B36" s="103" t="s">
        <v>121</v>
      </c>
      <c r="C36" s="104"/>
      <c r="D36" s="105" t="e">
        <f t="shared" si="0"/>
        <v>#DIV/0!</v>
      </c>
    </row>
    <row r="37" spans="1:4" s="103" customFormat="1" x14ac:dyDescent="0.2">
      <c r="A37" s="102" t="s">
        <v>113</v>
      </c>
      <c r="B37" s="103" t="s">
        <v>122</v>
      </c>
      <c r="C37" s="104"/>
      <c r="D37" s="105" t="e">
        <f t="shared" si="0"/>
        <v>#DIV/0!</v>
      </c>
    </row>
    <row r="38" spans="1:4" s="103" customFormat="1" ht="16" thickBot="1" x14ac:dyDescent="0.25">
      <c r="A38" s="102" t="s">
        <v>114</v>
      </c>
      <c r="B38" s="103" t="s">
        <v>123</v>
      </c>
      <c r="C38" s="104"/>
      <c r="D38" s="105" t="e">
        <f t="shared" si="0"/>
        <v>#DIV/0!</v>
      </c>
    </row>
    <row r="39" spans="1:4" ht="16" thickBot="1" x14ac:dyDescent="0.25">
      <c r="A39" s="16"/>
      <c r="B39" s="17" t="s">
        <v>14</v>
      </c>
      <c r="C39" s="76">
        <f>SUM(C20:C38)</f>
        <v>0</v>
      </c>
      <c r="D39" s="18"/>
    </row>
    <row r="42" spans="1:4" ht="16" thickBot="1" x14ac:dyDescent="0.25">
      <c r="A42" s="108" t="s">
        <v>102</v>
      </c>
      <c r="B42" s="108"/>
    </row>
    <row r="43" spans="1:4" x14ac:dyDescent="0.2">
      <c r="A43" s="78" t="s">
        <v>103</v>
      </c>
      <c r="B43" s="89">
        <f>C39/76</f>
        <v>0</v>
      </c>
    </row>
    <row r="44" spans="1:4" ht="16" thickBot="1" x14ac:dyDescent="0.25">
      <c r="A44" s="9" t="s">
        <v>104</v>
      </c>
      <c r="B44" s="90">
        <f>C39/176</f>
        <v>0</v>
      </c>
    </row>
    <row r="47" spans="1:4" x14ac:dyDescent="0.2">
      <c r="B47" s="34"/>
    </row>
    <row r="48" spans="1:4" x14ac:dyDescent="0.2">
      <c r="B48" s="34"/>
    </row>
  </sheetData>
  <mergeCells count="3">
    <mergeCell ref="A4:A5"/>
    <mergeCell ref="A20:A21"/>
    <mergeCell ref="A42:B42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1BD7-6303-48DA-96E9-4A1AFD72CEB2}">
  <sheetPr>
    <tabColor rgb="FF003D73"/>
  </sheetPr>
  <dimension ref="A1:G14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7.33203125" customWidth="1"/>
    <col min="5" max="5" width="15.6640625" bestFit="1" customWidth="1"/>
    <col min="7" max="7" width="23.5" bestFit="1" customWidth="1"/>
  </cols>
  <sheetData>
    <row r="1" spans="1:7" ht="21" x14ac:dyDescent="0.25">
      <c r="A1" s="19" t="s">
        <v>25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48</v>
      </c>
      <c r="C4" s="26" t="s">
        <v>37</v>
      </c>
      <c r="D4">
        <v>0</v>
      </c>
      <c r="E4" s="26" t="s">
        <v>69</v>
      </c>
      <c r="F4">
        <f>B4*D4</f>
        <v>0</v>
      </c>
      <c r="G4" t="s">
        <v>91</v>
      </c>
    </row>
    <row r="5" spans="1:7" x14ac:dyDescent="0.2">
      <c r="A5" t="s">
        <v>50</v>
      </c>
      <c r="C5" s="26" t="s">
        <v>37</v>
      </c>
      <c r="D5">
        <v>0</v>
      </c>
      <c r="E5" s="26" t="s">
        <v>69</v>
      </c>
      <c r="F5">
        <f t="shared" ref="F5:F11" si="0">B5*D5</f>
        <v>0</v>
      </c>
      <c r="G5" t="s">
        <v>91</v>
      </c>
    </row>
    <row r="6" spans="1:7" x14ac:dyDescent="0.2">
      <c r="A6" t="s">
        <v>51</v>
      </c>
      <c r="C6" s="26" t="s">
        <v>37</v>
      </c>
      <c r="D6">
        <v>0</v>
      </c>
      <c r="E6" s="26" t="s">
        <v>69</v>
      </c>
      <c r="F6">
        <f t="shared" si="0"/>
        <v>0</v>
      </c>
      <c r="G6" t="s">
        <v>91</v>
      </c>
    </row>
    <row r="7" spans="1:7" x14ac:dyDescent="0.2">
      <c r="A7" t="s">
        <v>52</v>
      </c>
      <c r="C7" s="26" t="s">
        <v>37</v>
      </c>
      <c r="D7">
        <v>0</v>
      </c>
      <c r="E7" s="26" t="s">
        <v>69</v>
      </c>
      <c r="F7">
        <f t="shared" si="0"/>
        <v>0</v>
      </c>
      <c r="G7" t="s">
        <v>91</v>
      </c>
    </row>
    <row r="8" spans="1:7" x14ac:dyDescent="0.2">
      <c r="A8" t="s">
        <v>53</v>
      </c>
      <c r="C8" s="26" t="s">
        <v>37</v>
      </c>
      <c r="D8">
        <v>0</v>
      </c>
      <c r="E8" s="26" t="s">
        <v>69</v>
      </c>
      <c r="F8">
        <f t="shared" si="0"/>
        <v>0</v>
      </c>
      <c r="G8" t="s">
        <v>91</v>
      </c>
    </row>
    <row r="9" spans="1:7" x14ac:dyDescent="0.2">
      <c r="A9" t="s">
        <v>54</v>
      </c>
      <c r="C9" s="26" t="s">
        <v>37</v>
      </c>
      <c r="D9">
        <v>0</v>
      </c>
      <c r="E9" s="26" t="s">
        <v>69</v>
      </c>
      <c r="F9">
        <f t="shared" si="0"/>
        <v>0</v>
      </c>
      <c r="G9" t="s">
        <v>91</v>
      </c>
    </row>
    <row r="10" spans="1:7" x14ac:dyDescent="0.2">
      <c r="A10" t="s">
        <v>55</v>
      </c>
      <c r="C10" s="26" t="s">
        <v>37</v>
      </c>
      <c r="D10">
        <v>0</v>
      </c>
      <c r="E10" s="26" t="s">
        <v>69</v>
      </c>
      <c r="F10">
        <f t="shared" si="0"/>
        <v>0</v>
      </c>
      <c r="G10" t="s">
        <v>91</v>
      </c>
    </row>
    <row r="11" spans="1:7" x14ac:dyDescent="0.2">
      <c r="A11" t="s">
        <v>56</v>
      </c>
      <c r="B11" s="20"/>
      <c r="C11" s="26" t="s">
        <v>37</v>
      </c>
      <c r="D11">
        <v>0</v>
      </c>
      <c r="E11" s="26" t="s">
        <v>69</v>
      </c>
      <c r="F11">
        <f t="shared" si="0"/>
        <v>0</v>
      </c>
      <c r="G11" t="s">
        <v>91</v>
      </c>
    </row>
    <row r="12" spans="1:7" x14ac:dyDescent="0.2">
      <c r="A12" t="s">
        <v>49</v>
      </c>
      <c r="C12" s="26" t="s">
        <v>37</v>
      </c>
      <c r="E12" s="26" t="s">
        <v>69</v>
      </c>
      <c r="F12">
        <f>B12*D12</f>
        <v>0</v>
      </c>
    </row>
    <row r="14" spans="1:7" x14ac:dyDescent="0.2">
      <c r="E14" s="41" t="s">
        <v>38</v>
      </c>
      <c r="F14" s="41">
        <f>SUM(F4:F10)/1000</f>
        <v>0</v>
      </c>
      <c r="G14" s="41" t="s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F2C7-9F78-40EC-B239-77024186216A}">
  <sheetPr>
    <tabColor rgb="FF003D73"/>
  </sheetPr>
  <dimension ref="A1"/>
  <sheetViews>
    <sheetView workbookViewId="0">
      <selection activeCell="Y32" sqref="Y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2A57-1784-4DD3-ABA7-9FB1166DF954}">
  <sheetPr>
    <tabColor rgb="FF003D73"/>
  </sheetPr>
  <dimension ref="A1:G19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8.5" bestFit="1" customWidth="1"/>
    <col min="2" max="2" width="11.5" bestFit="1" customWidth="1"/>
    <col min="4" max="4" width="4.5" bestFit="1" customWidth="1"/>
    <col min="5" max="5" width="15.6640625" bestFit="1" customWidth="1"/>
    <col min="7" max="7" width="191" bestFit="1" customWidth="1"/>
  </cols>
  <sheetData>
    <row r="1" spans="1:7" ht="21" x14ac:dyDescent="0.25">
      <c r="A1" s="19" t="s">
        <v>27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57</v>
      </c>
      <c r="B4" s="34"/>
      <c r="C4" s="26" t="s">
        <v>30</v>
      </c>
      <c r="D4" s="101">
        <v>0.2559824374242643</v>
      </c>
      <c r="E4" s="26" t="s">
        <v>79</v>
      </c>
      <c r="F4">
        <f>B4*D4</f>
        <v>0</v>
      </c>
      <c r="G4" s="28" t="s">
        <v>68</v>
      </c>
    </row>
    <row r="5" spans="1:7" x14ac:dyDescent="0.2">
      <c r="A5" t="s">
        <v>58</v>
      </c>
      <c r="B5" s="34"/>
      <c r="C5" s="26" t="s">
        <v>30</v>
      </c>
      <c r="D5" s="101">
        <v>0.22172011675443445</v>
      </c>
      <c r="E5" s="26" t="s">
        <v>79</v>
      </c>
      <c r="F5">
        <f t="shared" ref="F5:F6" si="0">B5*D5</f>
        <v>0</v>
      </c>
      <c r="G5" s="28" t="s">
        <v>68</v>
      </c>
    </row>
    <row r="6" spans="1:7" x14ac:dyDescent="0.2">
      <c r="A6" t="s">
        <v>134</v>
      </c>
      <c r="B6" s="34"/>
      <c r="C6" s="26" t="s">
        <v>30</v>
      </c>
      <c r="D6" s="101">
        <v>8.4779942099864919E-2</v>
      </c>
      <c r="E6" s="26" t="s">
        <v>79</v>
      </c>
      <c r="F6">
        <f t="shared" si="0"/>
        <v>0</v>
      </c>
      <c r="G6" s="28" t="s">
        <v>145</v>
      </c>
    </row>
    <row r="7" spans="1:7" x14ac:dyDescent="0.2">
      <c r="A7" t="s">
        <v>61</v>
      </c>
      <c r="B7" s="34"/>
      <c r="C7" s="26" t="s">
        <v>30</v>
      </c>
      <c r="D7" s="49">
        <v>7.9000000000000001E-2</v>
      </c>
      <c r="E7" s="26" t="s">
        <v>79</v>
      </c>
      <c r="F7">
        <f>B7*D7</f>
        <v>0</v>
      </c>
      <c r="G7" s="28" t="s">
        <v>78</v>
      </c>
    </row>
    <row r="8" spans="1:7" x14ac:dyDescent="0.2">
      <c r="A8" t="s">
        <v>133</v>
      </c>
      <c r="C8" s="26" t="s">
        <v>30</v>
      </c>
      <c r="D8" s="101">
        <v>0.14448289780792475</v>
      </c>
      <c r="E8" s="26" t="s">
        <v>79</v>
      </c>
      <c r="F8">
        <f>B8*D8</f>
        <v>0</v>
      </c>
      <c r="G8" s="28" t="s">
        <v>146</v>
      </c>
    </row>
    <row r="9" spans="1:7" x14ac:dyDescent="0.2">
      <c r="A9" t="s">
        <v>143</v>
      </c>
      <c r="B9" s="34"/>
      <c r="C9" s="26" t="s">
        <v>30</v>
      </c>
      <c r="D9" s="101">
        <v>0.15693999999999997</v>
      </c>
      <c r="E9" s="26" t="s">
        <v>79</v>
      </c>
      <c r="F9">
        <f>B9*D9</f>
        <v>0</v>
      </c>
      <c r="G9" s="28" t="s">
        <v>147</v>
      </c>
    </row>
    <row r="10" spans="1:7" x14ac:dyDescent="0.2">
      <c r="A10" t="s">
        <v>144</v>
      </c>
      <c r="C10" s="26" t="s">
        <v>30</v>
      </c>
      <c r="D10" s="101">
        <v>0.11718999999999999</v>
      </c>
      <c r="E10" s="26" t="s">
        <v>79</v>
      </c>
      <c r="F10">
        <f>B10*D10</f>
        <v>0</v>
      </c>
      <c r="G10" s="28" t="s">
        <v>147</v>
      </c>
    </row>
    <row r="11" spans="1:7" x14ac:dyDescent="0.2">
      <c r="A11" t="s">
        <v>64</v>
      </c>
      <c r="B11" s="34"/>
      <c r="C11" s="26" t="s">
        <v>30</v>
      </c>
      <c r="D11" s="37">
        <v>0</v>
      </c>
      <c r="E11" s="26" t="s">
        <v>79</v>
      </c>
      <c r="F11">
        <f>B11*D11</f>
        <v>0</v>
      </c>
    </row>
    <row r="12" spans="1:7" x14ac:dyDescent="0.2">
      <c r="E12" s="50" t="s">
        <v>38</v>
      </c>
      <c r="F12" s="50">
        <f>SUM(F4:F11)/1000</f>
        <v>0</v>
      </c>
      <c r="G12" s="50" t="s">
        <v>12</v>
      </c>
    </row>
    <row r="19" spans="7:7" x14ac:dyDescent="0.2">
      <c r="G19" t="s">
        <v>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0E75-D5E7-4BC2-8E8A-2ACE329E89D3}">
  <sheetPr>
    <tabColor rgb="FF003D73"/>
  </sheetPr>
  <dimension ref="A1:G10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56.83203125" bestFit="1" customWidth="1"/>
    <col min="5" max="5" width="17" bestFit="1" customWidth="1"/>
  </cols>
  <sheetData>
    <row r="1" spans="1:7" ht="21" x14ac:dyDescent="0.25">
      <c r="A1" s="19" t="s">
        <v>117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60</v>
      </c>
      <c r="B4" s="34"/>
      <c r="C4" s="26" t="s">
        <v>47</v>
      </c>
      <c r="D4" s="67"/>
      <c r="E4" s="26" t="s">
        <v>80</v>
      </c>
      <c r="F4" s="52">
        <f>B4*D4</f>
        <v>0</v>
      </c>
    </row>
    <row r="5" spans="1:7" x14ac:dyDescent="0.2">
      <c r="A5" t="s">
        <v>62</v>
      </c>
      <c r="B5" s="34"/>
      <c r="C5" s="26" t="s">
        <v>47</v>
      </c>
      <c r="D5" s="67"/>
      <c r="E5" s="26" t="s">
        <v>80</v>
      </c>
      <c r="F5" s="52">
        <f t="shared" ref="F5:F7" si="0">B5*D5</f>
        <v>0</v>
      </c>
    </row>
    <row r="6" spans="1:7" x14ac:dyDescent="0.2">
      <c r="A6" t="s">
        <v>105</v>
      </c>
      <c r="B6" s="34"/>
      <c r="C6" s="26" t="s">
        <v>47</v>
      </c>
      <c r="D6" s="67"/>
      <c r="E6" s="26" t="s">
        <v>80</v>
      </c>
      <c r="F6" s="52">
        <f t="shared" si="0"/>
        <v>0</v>
      </c>
    </row>
    <row r="7" spans="1:7" x14ac:dyDescent="0.2">
      <c r="A7" t="s">
        <v>61</v>
      </c>
      <c r="B7" s="34"/>
      <c r="C7" s="26" t="s">
        <v>47</v>
      </c>
      <c r="D7" s="98"/>
      <c r="E7" s="26" t="s">
        <v>80</v>
      </c>
      <c r="F7" s="52">
        <f t="shared" si="0"/>
        <v>0</v>
      </c>
    </row>
    <row r="9" spans="1:7" x14ac:dyDescent="0.2">
      <c r="E9" s="26"/>
    </row>
    <row r="10" spans="1:7" x14ac:dyDescent="0.2">
      <c r="E10" s="41" t="s">
        <v>38</v>
      </c>
      <c r="F10" s="66">
        <f>SUM(F4:F7)/1000</f>
        <v>0</v>
      </c>
      <c r="G10" s="41" t="s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BF14-3F66-42C3-BDE9-464F98B1F1D2}">
  <sheetPr>
    <tabColor rgb="FF37A0CB"/>
  </sheetPr>
  <dimension ref="A1:B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44.5" bestFit="1" customWidth="1"/>
  </cols>
  <sheetData>
    <row r="1" spans="1:2" x14ac:dyDescent="0.2">
      <c r="A1" t="s">
        <v>75</v>
      </c>
      <c r="B1" s="28" t="s">
        <v>74</v>
      </c>
    </row>
    <row r="2" spans="1:2" x14ac:dyDescent="0.2">
      <c r="A2" t="s">
        <v>91</v>
      </c>
      <c r="B2" s="95" t="s">
        <v>98</v>
      </c>
    </row>
    <row r="3" spans="1:2" x14ac:dyDescent="0.2">
      <c r="A3" t="s">
        <v>76</v>
      </c>
      <c r="B3" t="s">
        <v>67</v>
      </c>
    </row>
    <row r="4" spans="1:2" x14ac:dyDescent="0.2">
      <c r="A4" s="28" t="s">
        <v>77</v>
      </c>
      <c r="B4" s="28" t="s">
        <v>68</v>
      </c>
    </row>
    <row r="5" spans="1:2" x14ac:dyDescent="0.2">
      <c r="A5" s="28" t="s">
        <v>78</v>
      </c>
      <c r="B5" t="s">
        <v>99</v>
      </c>
    </row>
    <row r="6" spans="1:2" x14ac:dyDescent="0.2">
      <c r="A6" t="s">
        <v>92</v>
      </c>
      <c r="B6" t="s">
        <v>97</v>
      </c>
    </row>
    <row r="8" spans="1:2" x14ac:dyDescent="0.2">
      <c r="A8" s="28" t="s">
        <v>136</v>
      </c>
      <c r="B8" t="s">
        <v>142</v>
      </c>
    </row>
    <row r="9" spans="1:2" x14ac:dyDescent="0.2">
      <c r="A9" s="28" t="s">
        <v>136</v>
      </c>
      <c r="B9" t="s">
        <v>142</v>
      </c>
    </row>
    <row r="10" spans="1:2" x14ac:dyDescent="0.2">
      <c r="A10" s="28" t="s">
        <v>137</v>
      </c>
      <c r="B10" t="s">
        <v>142</v>
      </c>
    </row>
    <row r="11" spans="1:2" x14ac:dyDescent="0.2">
      <c r="A11" s="28" t="s">
        <v>135</v>
      </c>
      <c r="B11" t="s">
        <v>142</v>
      </c>
    </row>
    <row r="12" spans="1:2" x14ac:dyDescent="0.2">
      <c r="A12" s="28" t="s">
        <v>136</v>
      </c>
      <c r="B12" t="s">
        <v>142</v>
      </c>
    </row>
    <row r="13" spans="1:2" x14ac:dyDescent="0.2">
      <c r="A13" s="28" t="s">
        <v>135</v>
      </c>
      <c r="B13" t="s">
        <v>142</v>
      </c>
    </row>
    <row r="15" spans="1:2" x14ac:dyDescent="0.2">
      <c r="A15" s="100" t="s">
        <v>138</v>
      </c>
      <c r="B15" t="s">
        <v>140</v>
      </c>
    </row>
    <row r="16" spans="1:2" x14ac:dyDescent="0.2">
      <c r="A16" t="s">
        <v>139</v>
      </c>
      <c r="B16" t="s">
        <v>141</v>
      </c>
    </row>
  </sheetData>
  <hyperlinks>
    <hyperlink ref="B2" r:id="rId1" xr:uid="{634B33D0-E140-43F8-BC50-3512B70217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D550-D51A-40C4-8C07-804555BD2417}">
  <sheetPr>
    <tabColor rgb="FFFABB00"/>
  </sheetPr>
  <dimension ref="A1:N4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8.5" customWidth="1"/>
    <col min="2" max="2" width="10.5" customWidth="1"/>
    <col min="3" max="3" width="32.33203125" bestFit="1" customWidth="1"/>
    <col min="4" max="5" width="14.6640625" customWidth="1"/>
    <col min="6" max="6" width="14.33203125" bestFit="1" customWidth="1"/>
    <col min="7" max="7" width="8.6640625" customWidth="1"/>
    <col min="8" max="8" width="17.1640625" customWidth="1"/>
    <col min="9" max="9" width="12.5" bestFit="1" customWidth="1"/>
    <col min="10" max="10" width="12" bestFit="1" customWidth="1"/>
    <col min="11" max="11" width="16.6640625" customWidth="1"/>
    <col min="12" max="12" width="44.5" bestFit="1" customWidth="1"/>
  </cols>
  <sheetData>
    <row r="1" spans="1:14" x14ac:dyDescent="0.2">
      <c r="A1" s="71" t="s">
        <v>1</v>
      </c>
      <c r="B1" s="71" t="s">
        <v>81</v>
      </c>
      <c r="C1" s="71" t="s">
        <v>83</v>
      </c>
      <c r="D1" s="71" t="s">
        <v>84</v>
      </c>
      <c r="E1" s="71" t="s">
        <v>85</v>
      </c>
      <c r="F1" s="71" t="s">
        <v>34</v>
      </c>
      <c r="G1" s="71" t="s">
        <v>35</v>
      </c>
      <c r="H1" s="71" t="s">
        <v>86</v>
      </c>
      <c r="I1" s="71" t="s">
        <v>87</v>
      </c>
      <c r="J1" s="71" t="s">
        <v>12</v>
      </c>
      <c r="K1" s="71" t="s">
        <v>88</v>
      </c>
      <c r="L1" s="71" t="s">
        <v>36</v>
      </c>
    </row>
    <row r="2" spans="1:14" x14ac:dyDescent="0.2">
      <c r="F2" s="34"/>
      <c r="H2" s="36"/>
      <c r="J2" s="34"/>
      <c r="K2" s="68"/>
      <c r="N2" s="36"/>
    </row>
    <row r="3" spans="1:14" x14ac:dyDescent="0.2">
      <c r="F3" s="34"/>
      <c r="H3" s="36"/>
      <c r="J3" s="34"/>
      <c r="K3" s="69"/>
    </row>
    <row r="4" spans="1:14" x14ac:dyDescent="0.2">
      <c r="F4" s="34"/>
      <c r="H4" s="36"/>
      <c r="J4" s="34"/>
      <c r="K4" s="68"/>
    </row>
    <row r="5" spans="1:14" x14ac:dyDescent="0.2">
      <c r="F5" s="34"/>
      <c r="H5" s="36"/>
      <c r="J5" s="34"/>
      <c r="K5" s="68"/>
    </row>
    <row r="6" spans="1:14" x14ac:dyDescent="0.2">
      <c r="E6" s="28"/>
      <c r="F6" s="34"/>
      <c r="G6" s="26"/>
      <c r="H6" s="47"/>
      <c r="J6" s="34"/>
      <c r="K6" s="68"/>
    </row>
    <row r="7" spans="1:14" x14ac:dyDescent="0.2">
      <c r="F7" s="34"/>
      <c r="G7" s="26"/>
      <c r="H7" s="47"/>
      <c r="J7" s="34"/>
      <c r="K7" s="68"/>
      <c r="L7" s="72"/>
    </row>
    <row r="8" spans="1:14" x14ac:dyDescent="0.2">
      <c r="E8" s="28"/>
      <c r="F8" s="34"/>
      <c r="G8" s="26"/>
      <c r="H8" s="47"/>
      <c r="J8" s="34"/>
      <c r="K8" s="68"/>
    </row>
    <row r="9" spans="1:14" x14ac:dyDescent="0.2">
      <c r="F9" s="34"/>
      <c r="G9" s="26"/>
      <c r="H9" s="34"/>
      <c r="J9" s="34"/>
      <c r="K9" s="68"/>
    </row>
    <row r="10" spans="1:14" x14ac:dyDescent="0.2">
      <c r="F10" s="65"/>
      <c r="G10" s="26"/>
      <c r="H10" s="34"/>
      <c r="J10" s="34"/>
      <c r="K10" s="69"/>
    </row>
    <row r="11" spans="1:14" x14ac:dyDescent="0.2">
      <c r="E11" s="28"/>
      <c r="F11" s="64"/>
      <c r="G11" s="26"/>
      <c r="H11" s="34"/>
      <c r="J11" s="34"/>
      <c r="K11" s="68"/>
    </row>
    <row r="12" spans="1:14" x14ac:dyDescent="0.2">
      <c r="E12" s="28"/>
      <c r="F12" s="64"/>
      <c r="G12" s="26"/>
      <c r="H12" s="34"/>
      <c r="J12" s="34"/>
      <c r="K12" s="69"/>
      <c r="L12" s="28"/>
    </row>
    <row r="13" spans="1:14" x14ac:dyDescent="0.2">
      <c r="E13" s="28"/>
      <c r="F13" s="64"/>
      <c r="G13" s="26"/>
      <c r="H13" s="34"/>
      <c r="J13" s="34"/>
      <c r="K13" s="68"/>
      <c r="L13" s="28"/>
    </row>
    <row r="14" spans="1:14" x14ac:dyDescent="0.2">
      <c r="E14" s="28"/>
      <c r="F14" s="64"/>
      <c r="G14" s="26"/>
      <c r="H14" s="34"/>
      <c r="J14" s="34"/>
      <c r="K14" s="68"/>
      <c r="L14" s="28"/>
    </row>
    <row r="15" spans="1:14" x14ac:dyDescent="0.2">
      <c r="E15" s="28"/>
      <c r="F15" s="64"/>
      <c r="G15" s="26"/>
      <c r="H15" s="34"/>
      <c r="J15" s="34"/>
      <c r="K15" s="68"/>
      <c r="L15" s="28"/>
    </row>
    <row r="16" spans="1:14" x14ac:dyDescent="0.2">
      <c r="E16" s="28"/>
      <c r="F16" s="64"/>
      <c r="G16" s="26"/>
      <c r="H16" s="34"/>
      <c r="J16" s="34"/>
      <c r="K16" s="68"/>
      <c r="L16" s="28"/>
    </row>
    <row r="17" spans="5:12" x14ac:dyDescent="0.2">
      <c r="E17" s="28"/>
      <c r="F17" s="64"/>
      <c r="G17" s="26"/>
      <c r="H17" s="34"/>
      <c r="J17" s="34"/>
      <c r="K17" s="68"/>
      <c r="L17" s="28"/>
    </row>
    <row r="18" spans="5:12" x14ac:dyDescent="0.2">
      <c r="E18" s="28"/>
      <c r="F18" s="64"/>
      <c r="G18" s="26"/>
      <c r="H18" s="34"/>
      <c r="J18" s="34"/>
      <c r="K18" s="68"/>
      <c r="L18" s="28"/>
    </row>
    <row r="19" spans="5:12" x14ac:dyDescent="0.2">
      <c r="E19" s="28"/>
      <c r="F19" s="64"/>
      <c r="G19" s="26"/>
      <c r="H19" s="34"/>
      <c r="J19" s="34"/>
      <c r="K19" s="68"/>
      <c r="L19" s="28"/>
    </row>
    <row r="20" spans="5:12" x14ac:dyDescent="0.2">
      <c r="E20" s="28"/>
      <c r="F20" s="64"/>
      <c r="G20" s="26"/>
      <c r="H20" s="34"/>
      <c r="J20" s="34"/>
      <c r="K20" s="68"/>
      <c r="L20" s="28"/>
    </row>
    <row r="21" spans="5:12" x14ac:dyDescent="0.2">
      <c r="E21" s="28"/>
      <c r="F21" s="64"/>
      <c r="G21" s="26"/>
      <c r="H21" s="34"/>
      <c r="J21" s="34"/>
      <c r="K21" s="68"/>
      <c r="L21" s="28"/>
    </row>
    <row r="22" spans="5:12" x14ac:dyDescent="0.2">
      <c r="E22" s="28"/>
      <c r="F22" s="64"/>
      <c r="G22" s="26"/>
      <c r="H22" s="34"/>
      <c r="J22" s="34"/>
      <c r="K22" s="68"/>
      <c r="L22" s="28"/>
    </row>
    <row r="23" spans="5:12" x14ac:dyDescent="0.2">
      <c r="E23" s="28"/>
      <c r="F23" s="64"/>
      <c r="G23" s="26"/>
      <c r="H23" s="34"/>
      <c r="J23" s="34"/>
      <c r="K23" s="68"/>
      <c r="L23" s="28"/>
    </row>
    <row r="24" spans="5:12" x14ac:dyDescent="0.2">
      <c r="E24" s="28"/>
      <c r="F24" s="64"/>
      <c r="G24" s="26"/>
      <c r="H24" s="34"/>
      <c r="J24" s="34"/>
      <c r="K24" s="68"/>
      <c r="L24" s="28"/>
    </row>
    <row r="25" spans="5:12" x14ac:dyDescent="0.2">
      <c r="E25" s="28"/>
      <c r="F25" s="64"/>
      <c r="G25" s="26"/>
      <c r="H25" s="34"/>
      <c r="J25" s="34"/>
      <c r="K25" s="68"/>
      <c r="L25" s="28"/>
    </row>
    <row r="26" spans="5:12" x14ac:dyDescent="0.2">
      <c r="E26" s="28"/>
      <c r="F26" s="64"/>
      <c r="G26" s="26"/>
      <c r="H26" s="34"/>
      <c r="J26" s="34"/>
      <c r="K26" s="68"/>
      <c r="L26" s="28"/>
    </row>
    <row r="27" spans="5:12" x14ac:dyDescent="0.2">
      <c r="E27" s="28"/>
      <c r="F27" s="64"/>
      <c r="G27" s="26"/>
      <c r="H27" s="34"/>
      <c r="J27" s="34"/>
      <c r="K27" s="68"/>
      <c r="L27" s="28"/>
    </row>
    <row r="28" spans="5:12" x14ac:dyDescent="0.2">
      <c r="E28" s="28"/>
      <c r="F28" s="64"/>
      <c r="G28" s="26"/>
      <c r="H28" s="34"/>
      <c r="J28" s="34"/>
      <c r="K28" s="68"/>
      <c r="L28" s="28"/>
    </row>
    <row r="29" spans="5:12" x14ac:dyDescent="0.2">
      <c r="E29" s="28"/>
      <c r="F29" s="64"/>
      <c r="G29" s="26"/>
      <c r="H29" s="34"/>
      <c r="J29" s="34"/>
      <c r="K29" s="68"/>
      <c r="L29" s="28"/>
    </row>
    <row r="30" spans="5:12" x14ac:dyDescent="0.2">
      <c r="E30" s="28"/>
      <c r="F30" s="64"/>
      <c r="G30" s="26"/>
      <c r="H30" s="34"/>
      <c r="J30" s="34"/>
      <c r="K30" s="68"/>
      <c r="L30" s="28"/>
    </row>
    <row r="31" spans="5:12" x14ac:dyDescent="0.2">
      <c r="E31" s="28"/>
      <c r="F31" s="64"/>
      <c r="G31" s="26"/>
      <c r="H31" s="34"/>
      <c r="J31" s="34"/>
      <c r="K31" s="68"/>
      <c r="L31" s="28"/>
    </row>
    <row r="32" spans="5:12" x14ac:dyDescent="0.2">
      <c r="E32" s="28"/>
      <c r="F32" s="64"/>
      <c r="G32" s="26"/>
      <c r="H32" s="34"/>
      <c r="J32" s="34"/>
      <c r="K32" s="68"/>
      <c r="L32" s="28"/>
    </row>
    <row r="33" spans="5:12" x14ac:dyDescent="0.2">
      <c r="F33" s="34"/>
      <c r="H33" s="36"/>
      <c r="J33" s="34"/>
      <c r="K33" s="69"/>
    </row>
    <row r="34" spans="5:12" x14ac:dyDescent="0.2">
      <c r="E34" s="28"/>
      <c r="F34" s="34"/>
      <c r="H34" s="36"/>
      <c r="J34" s="34"/>
      <c r="K34" s="68"/>
    </row>
    <row r="35" spans="5:12" x14ac:dyDescent="0.2">
      <c r="E35" s="28"/>
      <c r="F35" s="34"/>
      <c r="H35" s="36"/>
      <c r="J35" s="34"/>
      <c r="K35" s="68"/>
    </row>
    <row r="36" spans="5:12" x14ac:dyDescent="0.2">
      <c r="E36" s="28"/>
      <c r="F36" s="34"/>
      <c r="H36" s="36"/>
      <c r="J36" s="34"/>
      <c r="K36" s="68"/>
    </row>
    <row r="37" spans="5:12" x14ac:dyDescent="0.2">
      <c r="E37" s="28"/>
      <c r="F37" s="34"/>
      <c r="H37" s="36"/>
      <c r="J37" s="34"/>
      <c r="K37" s="68"/>
    </row>
    <row r="38" spans="5:12" x14ac:dyDescent="0.2">
      <c r="E38" s="28"/>
      <c r="F38" s="34"/>
      <c r="H38" s="36"/>
      <c r="J38" s="34"/>
      <c r="K38" s="68"/>
    </row>
    <row r="39" spans="5:12" x14ac:dyDescent="0.2">
      <c r="E39" s="28"/>
      <c r="F39" s="34"/>
      <c r="H39" s="36"/>
      <c r="J39" s="65"/>
      <c r="K39" s="70"/>
    </row>
    <row r="40" spans="5:12" x14ac:dyDescent="0.2">
      <c r="E40" s="28"/>
      <c r="F40" s="34"/>
      <c r="H40" s="36"/>
      <c r="J40" s="34"/>
      <c r="K40" s="69"/>
    </row>
    <row r="41" spans="5:12" x14ac:dyDescent="0.2">
      <c r="E41" s="28"/>
      <c r="F41" s="34"/>
      <c r="H41" s="36"/>
      <c r="J41" s="65"/>
      <c r="K41" s="68"/>
    </row>
    <row r="42" spans="5:12" x14ac:dyDescent="0.2">
      <c r="E42" s="28"/>
      <c r="F42" s="34"/>
      <c r="H42" s="36"/>
      <c r="J42" s="65"/>
      <c r="K42" s="68"/>
    </row>
    <row r="43" spans="5:12" x14ac:dyDescent="0.2">
      <c r="E43" s="28"/>
      <c r="F43" s="34"/>
      <c r="H43" s="36"/>
      <c r="J43" s="65"/>
      <c r="K43" s="69"/>
    </row>
    <row r="44" spans="5:12" x14ac:dyDescent="0.2">
      <c r="E44" s="28"/>
      <c r="F44" s="34"/>
      <c r="H44" s="36"/>
      <c r="J44" s="65"/>
      <c r="K44" s="69"/>
    </row>
    <row r="45" spans="5:12" x14ac:dyDescent="0.2">
      <c r="E45" s="28"/>
      <c r="F45" s="34"/>
      <c r="H45" s="36"/>
      <c r="J45" s="65"/>
      <c r="K45" s="69"/>
    </row>
    <row r="46" spans="5:12" x14ac:dyDescent="0.2">
      <c r="F46" s="34"/>
      <c r="H46" s="36"/>
      <c r="J46" s="65"/>
      <c r="K46" s="68"/>
      <c r="L46" s="28"/>
    </row>
    <row r="47" spans="5:12" x14ac:dyDescent="0.2">
      <c r="F47" s="34"/>
      <c r="H47" s="36"/>
      <c r="J47" s="65"/>
      <c r="K47" s="69"/>
    </row>
    <row r="48" spans="5:12" x14ac:dyDescent="0.2">
      <c r="F48" s="34"/>
      <c r="H48" s="36"/>
      <c r="J48" s="65"/>
      <c r="K48" s="70"/>
      <c r="L48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ED2D-F916-426C-B36C-26B6B4FB03DB}">
  <sheetPr>
    <tabColor rgb="FFFABB00"/>
  </sheetPr>
  <dimension ref="A1:AC77"/>
  <sheetViews>
    <sheetView zoomScale="70" zoomScaleNormal="70" workbookViewId="0">
      <selection activeCell="D23" sqref="D23"/>
    </sheetView>
  </sheetViews>
  <sheetFormatPr baseColWidth="10" defaultColWidth="8.83203125" defaultRowHeight="15" x14ac:dyDescent="0.2"/>
  <cols>
    <col min="1" max="1" width="20" bestFit="1" customWidth="1"/>
    <col min="2" max="2" width="23.6640625" bestFit="1" customWidth="1"/>
    <col min="3" max="3" width="14.5" bestFit="1" customWidth="1"/>
    <col min="4" max="4" width="30.6640625" customWidth="1"/>
    <col min="5" max="5" width="12.1640625" bestFit="1" customWidth="1"/>
    <col min="6" max="6" width="11.1640625" bestFit="1" customWidth="1"/>
  </cols>
  <sheetData>
    <row r="1" spans="1:6" x14ac:dyDescent="0.2">
      <c r="B1" s="63"/>
      <c r="E1" s="68"/>
    </row>
    <row r="2" spans="1:6" x14ac:dyDescent="0.2">
      <c r="D2" t="s">
        <v>130</v>
      </c>
      <c r="E2" s="63" t="s">
        <v>131</v>
      </c>
      <c r="F2" t="s">
        <v>132</v>
      </c>
    </row>
    <row r="3" spans="1:6" x14ac:dyDescent="0.2">
      <c r="A3" t="s">
        <v>100</v>
      </c>
      <c r="C3" t="s">
        <v>101</v>
      </c>
      <c r="E3" s="34"/>
    </row>
    <row r="4" spans="1:6" x14ac:dyDescent="0.2">
      <c r="E4" s="34"/>
    </row>
    <row r="5" spans="1:6" x14ac:dyDescent="0.2">
      <c r="A5" s="26" t="s">
        <v>5</v>
      </c>
      <c r="C5" s="74"/>
      <c r="E5" s="34"/>
    </row>
    <row r="6" spans="1:6" x14ac:dyDescent="0.2">
      <c r="A6" s="26" t="s">
        <v>89</v>
      </c>
      <c r="B6" s="74"/>
      <c r="C6" s="74"/>
      <c r="E6" s="34"/>
    </row>
    <row r="7" spans="1:6" x14ac:dyDescent="0.2">
      <c r="A7" s="26" t="s">
        <v>59</v>
      </c>
      <c r="B7" s="74"/>
      <c r="C7" s="74"/>
      <c r="E7" s="34"/>
    </row>
    <row r="8" spans="1:6" x14ac:dyDescent="0.2">
      <c r="A8" s="26" t="s">
        <v>66</v>
      </c>
      <c r="B8" s="74"/>
      <c r="C8" s="34"/>
      <c r="D8" s="34"/>
      <c r="E8" s="34"/>
    </row>
    <row r="9" spans="1:6" x14ac:dyDescent="0.2">
      <c r="A9" s="26" t="s">
        <v>93</v>
      </c>
      <c r="B9" s="74"/>
      <c r="C9" s="74"/>
      <c r="E9" s="34"/>
    </row>
    <row r="10" spans="1:6" x14ac:dyDescent="0.2">
      <c r="A10" s="26" t="s">
        <v>96</v>
      </c>
      <c r="B10" s="74"/>
      <c r="C10" s="74"/>
      <c r="E10" s="34"/>
    </row>
    <row r="11" spans="1:6" x14ac:dyDescent="0.2">
      <c r="A11" s="26" t="s">
        <v>90</v>
      </c>
      <c r="B11" s="74"/>
      <c r="C11" s="74"/>
      <c r="E11" s="34"/>
    </row>
    <row r="12" spans="1:6" x14ac:dyDescent="0.2">
      <c r="A12" s="26" t="s">
        <v>95</v>
      </c>
      <c r="B12" s="74"/>
      <c r="C12" s="74"/>
      <c r="E12" s="34"/>
    </row>
    <row r="13" spans="1:6" x14ac:dyDescent="0.2">
      <c r="A13" s="26" t="s">
        <v>94</v>
      </c>
      <c r="B13" s="74"/>
      <c r="C13" s="74"/>
      <c r="E13" s="34"/>
    </row>
    <row r="14" spans="1:6" x14ac:dyDescent="0.2">
      <c r="B14" s="73"/>
      <c r="E14" s="34"/>
    </row>
    <row r="15" spans="1:6" x14ac:dyDescent="0.2">
      <c r="A15" s="26" t="s">
        <v>14</v>
      </c>
      <c r="D15" s="74" t="s">
        <v>129</v>
      </c>
      <c r="E15" s="74" t="s">
        <v>129</v>
      </c>
      <c r="F15" s="74" t="s">
        <v>129</v>
      </c>
    </row>
    <row r="16" spans="1:6" x14ac:dyDescent="0.2">
      <c r="B16" s="64"/>
      <c r="C16" s="74" t="s">
        <v>129</v>
      </c>
      <c r="D16">
        <v>1</v>
      </c>
      <c r="E16" s="34">
        <v>2</v>
      </c>
      <c r="F16">
        <v>3</v>
      </c>
    </row>
    <row r="17" spans="1:29" x14ac:dyDescent="0.2">
      <c r="B17" s="64"/>
      <c r="E17" s="34"/>
    </row>
    <row r="18" spans="1:29" x14ac:dyDescent="0.2">
      <c r="A18" s="64" t="s">
        <v>3</v>
      </c>
      <c r="B18" s="68">
        <v>1.2166780100191844E-3</v>
      </c>
      <c r="E18" s="34"/>
    </row>
    <row r="19" spans="1:29" x14ac:dyDescent="0.2">
      <c r="A19" s="64" t="s">
        <v>7</v>
      </c>
      <c r="B19" s="63">
        <v>0.13495280217927422</v>
      </c>
      <c r="E19" s="34"/>
    </row>
    <row r="20" spans="1:29" x14ac:dyDescent="0.2">
      <c r="A20" s="64" t="s">
        <v>13</v>
      </c>
      <c r="B20" s="63">
        <v>0.86383051981070658</v>
      </c>
      <c r="E20" s="34"/>
    </row>
    <row r="21" spans="1:29" x14ac:dyDescent="0.2">
      <c r="B21" s="68"/>
      <c r="E21" s="63"/>
    </row>
    <row r="22" spans="1:29" x14ac:dyDescent="0.2">
      <c r="B22" s="68"/>
      <c r="E22" s="63"/>
    </row>
    <row r="29" spans="1:29" x14ac:dyDescent="0.2">
      <c r="AC29" s="75"/>
    </row>
    <row r="36" spans="2:7" x14ac:dyDescent="0.2">
      <c r="G36" s="74"/>
    </row>
    <row r="42" spans="2:7" x14ac:dyDescent="0.2">
      <c r="E42" s="34"/>
    </row>
    <row r="43" spans="2:7" x14ac:dyDescent="0.2">
      <c r="E43" s="34"/>
    </row>
    <row r="44" spans="2:7" x14ac:dyDescent="0.2">
      <c r="B44" s="64"/>
      <c r="E44" s="34"/>
    </row>
    <row r="45" spans="2:7" x14ac:dyDescent="0.2">
      <c r="B45" s="92"/>
      <c r="E45" s="34"/>
    </row>
    <row r="46" spans="2:7" x14ac:dyDescent="0.2">
      <c r="B46" s="93"/>
      <c r="E46" s="34"/>
    </row>
    <row r="47" spans="2:7" x14ac:dyDescent="0.2">
      <c r="B47" s="63"/>
      <c r="E47" s="34"/>
    </row>
    <row r="48" spans="2:7" x14ac:dyDescent="0.2">
      <c r="B48" s="63"/>
      <c r="E48" s="34"/>
    </row>
    <row r="49" spans="2:5" x14ac:dyDescent="0.2">
      <c r="B49" s="69"/>
      <c r="E49" s="34"/>
    </row>
    <row r="50" spans="2:5" x14ac:dyDescent="0.2">
      <c r="B50" s="63"/>
      <c r="E50" s="63"/>
    </row>
    <row r="51" spans="2:5" x14ac:dyDescent="0.2">
      <c r="B51" s="69"/>
      <c r="E51" s="63"/>
    </row>
    <row r="52" spans="2:5" x14ac:dyDescent="0.2">
      <c r="B52" s="68"/>
    </row>
    <row r="56" spans="2:5" x14ac:dyDescent="0.2">
      <c r="B56" s="63"/>
      <c r="C56" s="53"/>
    </row>
    <row r="57" spans="2:5" x14ac:dyDescent="0.2">
      <c r="B57" s="68"/>
      <c r="C57" s="91"/>
    </row>
    <row r="58" spans="2:5" x14ac:dyDescent="0.2">
      <c r="B58" s="68"/>
      <c r="C58" s="91"/>
    </row>
    <row r="59" spans="2:5" x14ac:dyDescent="0.2">
      <c r="B59" s="68"/>
      <c r="C59" s="91"/>
    </row>
    <row r="60" spans="2:5" x14ac:dyDescent="0.2">
      <c r="B60" s="68"/>
      <c r="C60" s="68"/>
    </row>
    <row r="61" spans="2:5" x14ac:dyDescent="0.2">
      <c r="B61" s="68"/>
      <c r="C61" s="91"/>
    </row>
    <row r="62" spans="2:5" x14ac:dyDescent="0.2">
      <c r="B62" s="68"/>
      <c r="C62" s="68"/>
    </row>
    <row r="63" spans="2:5" x14ac:dyDescent="0.2">
      <c r="B63" s="68"/>
      <c r="C63" s="91"/>
    </row>
    <row r="64" spans="2:5" x14ac:dyDescent="0.2">
      <c r="B64" s="68"/>
      <c r="C64" s="91"/>
    </row>
    <row r="65" spans="2:3" x14ac:dyDescent="0.2">
      <c r="B65" s="68"/>
      <c r="C65" s="91"/>
    </row>
    <row r="66" spans="2:3" x14ac:dyDescent="0.2">
      <c r="B66" s="68"/>
    </row>
    <row r="67" spans="2:3" x14ac:dyDescent="0.2">
      <c r="B67" s="68"/>
    </row>
    <row r="68" spans="2:3" x14ac:dyDescent="0.2">
      <c r="B68" s="68"/>
    </row>
    <row r="69" spans="2:3" x14ac:dyDescent="0.2">
      <c r="B69" s="68"/>
    </row>
    <row r="70" spans="2:3" x14ac:dyDescent="0.2">
      <c r="B70" s="68"/>
    </row>
    <row r="71" spans="2:3" x14ac:dyDescent="0.2">
      <c r="B71" s="68"/>
    </row>
    <row r="72" spans="2:3" x14ac:dyDescent="0.2">
      <c r="B72" s="68"/>
    </row>
    <row r="74" spans="2:3" x14ac:dyDescent="0.2">
      <c r="B74" s="68"/>
    </row>
    <row r="75" spans="2:3" x14ac:dyDescent="0.2">
      <c r="B75" s="68"/>
    </row>
    <row r="76" spans="2:3" x14ac:dyDescent="0.2">
      <c r="B76" s="68"/>
    </row>
    <row r="77" spans="2:3" x14ac:dyDescent="0.2">
      <c r="B77" s="68"/>
    </row>
  </sheetData>
  <sortState xmlns:xlrd2="http://schemas.microsoft.com/office/spreadsheetml/2017/richdata2" ref="D24:E49">
    <sortCondition descending="1" ref="E4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E801-284D-4DA5-9CB7-3095209357CD}">
  <sheetPr>
    <tabColor rgb="FF003D73"/>
  </sheetPr>
  <dimension ref="A1:H14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6.83203125" bestFit="1" customWidth="1"/>
    <col min="2" max="2" width="9.1640625" bestFit="1" customWidth="1"/>
    <col min="4" max="4" width="9.5" bestFit="1" customWidth="1"/>
    <col min="5" max="5" width="17" bestFit="1" customWidth="1"/>
    <col min="6" max="6" width="11.6640625" bestFit="1" customWidth="1"/>
    <col min="7" max="7" width="44.5" bestFit="1" customWidth="1"/>
  </cols>
  <sheetData>
    <row r="1" spans="1:8" ht="21" x14ac:dyDescent="0.25">
      <c r="A1" s="19" t="s">
        <v>3</v>
      </c>
    </row>
    <row r="3" spans="1:8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8" x14ac:dyDescent="0.2">
      <c r="A4" t="s">
        <v>125</v>
      </c>
      <c r="B4" s="60"/>
      <c r="C4" s="26" t="s">
        <v>126</v>
      </c>
      <c r="D4" s="59"/>
      <c r="E4" s="26" t="s">
        <v>127</v>
      </c>
      <c r="F4" s="48">
        <f>B4*D4</f>
        <v>0</v>
      </c>
      <c r="H4" s="28"/>
    </row>
    <row r="5" spans="1:8" x14ac:dyDescent="0.2">
      <c r="A5" t="s">
        <v>56</v>
      </c>
      <c r="B5" s="60"/>
      <c r="C5" s="26" t="s">
        <v>29</v>
      </c>
      <c r="D5" s="59"/>
      <c r="E5" s="26" t="s">
        <v>72</v>
      </c>
      <c r="F5" s="48">
        <f t="shared" ref="F5:F11" si="0">B5*D5</f>
        <v>0</v>
      </c>
      <c r="H5" s="28"/>
    </row>
    <row r="6" spans="1:8" x14ac:dyDescent="0.2">
      <c r="A6" t="s">
        <v>57</v>
      </c>
      <c r="B6" s="60"/>
      <c r="C6" s="26" t="s">
        <v>29</v>
      </c>
      <c r="D6" s="59"/>
      <c r="E6" s="26" t="s">
        <v>72</v>
      </c>
      <c r="F6" s="48">
        <f t="shared" si="0"/>
        <v>0</v>
      </c>
      <c r="H6" s="28"/>
    </row>
    <row r="7" spans="1:8" x14ac:dyDescent="0.2">
      <c r="A7" t="s">
        <v>58</v>
      </c>
      <c r="B7" s="60"/>
      <c r="C7" s="26" t="s">
        <v>29</v>
      </c>
      <c r="D7" s="59"/>
      <c r="E7" s="26" t="s">
        <v>72</v>
      </c>
      <c r="F7" s="48">
        <f t="shared" si="0"/>
        <v>0</v>
      </c>
      <c r="H7" s="28"/>
    </row>
    <row r="8" spans="1:8" x14ac:dyDescent="0.2">
      <c r="A8" t="s">
        <v>124</v>
      </c>
      <c r="B8" s="60"/>
      <c r="C8" s="26" t="s">
        <v>29</v>
      </c>
      <c r="D8" s="59"/>
      <c r="E8" s="26" t="s">
        <v>72</v>
      </c>
      <c r="F8" s="48">
        <f t="shared" si="0"/>
        <v>0</v>
      </c>
      <c r="H8" s="28"/>
    </row>
    <row r="9" spans="1:8" x14ac:dyDescent="0.2">
      <c r="A9" t="s">
        <v>57</v>
      </c>
      <c r="B9" s="60"/>
      <c r="C9" s="26" t="s">
        <v>30</v>
      </c>
      <c r="D9" s="59"/>
      <c r="E9" s="26" t="s">
        <v>79</v>
      </c>
      <c r="F9" s="48">
        <f t="shared" si="0"/>
        <v>0</v>
      </c>
      <c r="H9" s="28"/>
    </row>
    <row r="10" spans="1:8" x14ac:dyDescent="0.2">
      <c r="A10" t="s">
        <v>58</v>
      </c>
      <c r="C10" s="26" t="s">
        <v>30</v>
      </c>
      <c r="E10" s="26" t="s">
        <v>79</v>
      </c>
      <c r="F10" s="48">
        <f t="shared" si="0"/>
        <v>0</v>
      </c>
    </row>
    <row r="11" spans="1:8" x14ac:dyDescent="0.2">
      <c r="A11" t="s">
        <v>134</v>
      </c>
      <c r="C11" s="26" t="s">
        <v>30</v>
      </c>
      <c r="E11" s="26" t="s">
        <v>79</v>
      </c>
      <c r="F11" s="48">
        <f t="shared" si="0"/>
        <v>0</v>
      </c>
    </row>
    <row r="13" spans="1:8" x14ac:dyDescent="0.2">
      <c r="E13" s="41" t="s">
        <v>38</v>
      </c>
      <c r="F13" s="42">
        <f>SUM(F4:F9)/1000</f>
        <v>0</v>
      </c>
      <c r="G13" s="41" t="s">
        <v>12</v>
      </c>
    </row>
    <row r="14" spans="1:8" x14ac:dyDescent="0.2">
      <c r="F14" s="9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3E6-8AAD-44C7-8B86-44A257FDC902}">
  <sheetPr>
    <tabColor rgb="FF003D73"/>
  </sheetPr>
  <dimension ref="A1:G10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1.1640625" bestFit="1" customWidth="1"/>
    <col min="2" max="2" width="12.5" bestFit="1" customWidth="1"/>
    <col min="5" max="5" width="15.83203125" customWidth="1"/>
    <col min="6" max="6" width="12.33203125" bestFit="1" customWidth="1"/>
    <col min="7" max="7" width="21" bestFit="1" customWidth="1"/>
  </cols>
  <sheetData>
    <row r="1" spans="1:7" ht="21" x14ac:dyDescent="0.25">
      <c r="A1" s="19" t="s">
        <v>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59</v>
      </c>
      <c r="B4" s="34"/>
      <c r="C4" s="26" t="s">
        <v>31</v>
      </c>
      <c r="E4" s="26" t="s">
        <v>73</v>
      </c>
      <c r="F4" s="34">
        <f>B4*D4</f>
        <v>0</v>
      </c>
    </row>
    <row r="5" spans="1:7" x14ac:dyDescent="0.2">
      <c r="A5" t="s">
        <v>128</v>
      </c>
      <c r="B5" s="34"/>
      <c r="C5" s="26" t="s">
        <v>31</v>
      </c>
      <c r="E5" s="26" t="s">
        <v>73</v>
      </c>
      <c r="F5" s="34">
        <f>B5*D5</f>
        <v>0</v>
      </c>
    </row>
    <row r="6" spans="1:7" x14ac:dyDescent="0.2">
      <c r="A6" t="s">
        <v>128</v>
      </c>
      <c r="B6" s="34"/>
      <c r="C6" s="26" t="s">
        <v>31</v>
      </c>
      <c r="D6" s="46"/>
      <c r="E6" s="26" t="s">
        <v>73</v>
      </c>
      <c r="F6" s="34">
        <f>B6*D6</f>
        <v>0</v>
      </c>
    </row>
    <row r="8" spans="1:7" x14ac:dyDescent="0.2">
      <c r="E8" s="41" t="s">
        <v>38</v>
      </c>
      <c r="F8" s="54">
        <f>SUM(F4:F6)/1000</f>
        <v>0</v>
      </c>
      <c r="G8" s="41" t="s">
        <v>12</v>
      </c>
    </row>
    <row r="10" spans="1:7" x14ac:dyDescent="0.2">
      <c r="F10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813A-E6C3-4F07-9B80-28BDB2AC8DDE}">
  <sheetPr>
    <tabColor rgb="FF003D73"/>
  </sheetPr>
  <dimension ref="A1:G113"/>
  <sheetViews>
    <sheetView zoomScale="85" zoomScaleNormal="85" workbookViewId="0">
      <selection activeCell="G19" sqref="G19"/>
    </sheetView>
  </sheetViews>
  <sheetFormatPr baseColWidth="10" defaultColWidth="9.1640625" defaultRowHeight="15" x14ac:dyDescent="0.2"/>
  <cols>
    <col min="1" max="1" width="41.5" bestFit="1" customWidth="1"/>
    <col min="2" max="2" width="15.5" bestFit="1" customWidth="1"/>
    <col min="3" max="3" width="6.1640625" bestFit="1" customWidth="1"/>
    <col min="4" max="4" width="9.6640625" customWidth="1"/>
    <col min="5" max="5" width="16.33203125" style="26" bestFit="1" customWidth="1"/>
    <col min="6" max="6" width="10.5" bestFit="1" customWidth="1"/>
    <col min="7" max="7" width="39.5" bestFit="1" customWidth="1"/>
    <col min="8" max="8" width="48.5" bestFit="1" customWidth="1"/>
    <col min="9" max="9" width="20.1640625" bestFit="1" customWidth="1"/>
    <col min="11" max="11" width="37.1640625" bestFit="1" customWidth="1"/>
    <col min="15" max="15" width="11.33203125" bestFit="1" customWidth="1"/>
    <col min="16" max="16" width="10.5" bestFit="1" customWidth="1"/>
    <col min="17" max="17" width="12.33203125" bestFit="1" customWidth="1"/>
  </cols>
  <sheetData>
    <row r="1" spans="1:7" ht="24" x14ac:dyDescent="0.3">
      <c r="A1" s="1" t="s">
        <v>32</v>
      </c>
    </row>
    <row r="2" spans="1:7" x14ac:dyDescent="0.2">
      <c r="A2" s="7"/>
    </row>
    <row r="3" spans="1:7" x14ac:dyDescent="0.2">
      <c r="A3" s="7"/>
    </row>
    <row r="4" spans="1:7" x14ac:dyDescent="0.2">
      <c r="A4" s="51" t="s">
        <v>33</v>
      </c>
      <c r="B4" s="51" t="s">
        <v>34</v>
      </c>
      <c r="C4" s="51" t="s">
        <v>35</v>
      </c>
      <c r="D4" s="51" t="s">
        <v>28</v>
      </c>
      <c r="E4" s="51" t="s">
        <v>35</v>
      </c>
      <c r="F4" s="51" t="s">
        <v>71</v>
      </c>
      <c r="G4" s="51" t="s">
        <v>36</v>
      </c>
    </row>
    <row r="5" spans="1:7" x14ac:dyDescent="0.2">
      <c r="A5" s="28"/>
      <c r="B5" s="64"/>
      <c r="C5" s="26" t="s">
        <v>37</v>
      </c>
      <c r="D5" s="47"/>
      <c r="E5" s="26" t="s">
        <v>69</v>
      </c>
      <c r="F5" s="99">
        <f>B5*D5</f>
        <v>0</v>
      </c>
      <c r="G5" s="28"/>
    </row>
    <row r="6" spans="1:7" x14ac:dyDescent="0.2">
      <c r="C6" s="26" t="s">
        <v>37</v>
      </c>
      <c r="D6" s="47"/>
      <c r="E6" s="26" t="s">
        <v>69</v>
      </c>
      <c r="F6" s="99">
        <f t="shared" ref="F6:F11" si="0">B6*D6</f>
        <v>0</v>
      </c>
      <c r="G6" s="28"/>
    </row>
    <row r="7" spans="1:7" x14ac:dyDescent="0.2">
      <c r="C7" s="26" t="s">
        <v>37</v>
      </c>
      <c r="D7" s="47"/>
      <c r="E7" s="26" t="s">
        <v>69</v>
      </c>
      <c r="F7" s="99">
        <f t="shared" si="0"/>
        <v>0</v>
      </c>
      <c r="G7" s="28"/>
    </row>
    <row r="8" spans="1:7" x14ac:dyDescent="0.2">
      <c r="C8" s="26" t="s">
        <v>37</v>
      </c>
      <c r="D8" s="47"/>
      <c r="E8" s="26" t="s">
        <v>69</v>
      </c>
      <c r="F8" s="99">
        <f t="shared" si="0"/>
        <v>0</v>
      </c>
      <c r="G8" s="28"/>
    </row>
    <row r="9" spans="1:7" x14ac:dyDescent="0.2">
      <c r="C9" s="26" t="s">
        <v>37</v>
      </c>
      <c r="D9" s="47"/>
      <c r="E9" s="26" t="s">
        <v>69</v>
      </c>
      <c r="F9" s="99">
        <f t="shared" si="0"/>
        <v>0</v>
      </c>
      <c r="G9" s="28"/>
    </row>
    <row r="10" spans="1:7" x14ac:dyDescent="0.2">
      <c r="C10" s="26" t="s">
        <v>37</v>
      </c>
      <c r="D10" s="47"/>
      <c r="E10" s="26" t="s">
        <v>69</v>
      </c>
      <c r="F10" s="99">
        <f t="shared" si="0"/>
        <v>0</v>
      </c>
      <c r="G10" s="28"/>
    </row>
    <row r="11" spans="1:7" x14ac:dyDescent="0.2">
      <c r="C11" s="26" t="s">
        <v>37</v>
      </c>
      <c r="D11" s="47"/>
      <c r="E11" s="26" t="s">
        <v>69</v>
      </c>
      <c r="F11" s="99">
        <f t="shared" si="0"/>
        <v>0</v>
      </c>
      <c r="G11" s="28"/>
    </row>
    <row r="12" spans="1:7" x14ac:dyDescent="0.2">
      <c r="F12" s="26"/>
    </row>
    <row r="13" spans="1:7" x14ac:dyDescent="0.2">
      <c r="A13" s="7"/>
      <c r="F13" s="26"/>
    </row>
    <row r="14" spans="1:7" x14ac:dyDescent="0.2">
      <c r="B14" s="34"/>
    </row>
    <row r="15" spans="1:7" x14ac:dyDescent="0.2">
      <c r="A15" s="28"/>
      <c r="E15" s="62" t="s">
        <v>38</v>
      </c>
      <c r="F15" s="45">
        <f>SUM(F4:F13)/1000</f>
        <v>0</v>
      </c>
      <c r="G15" s="41" t="s">
        <v>12</v>
      </c>
    </row>
    <row r="16" spans="1:7" x14ac:dyDescent="0.2">
      <c r="B16" s="34"/>
      <c r="D16" s="21"/>
      <c r="F16" s="21"/>
    </row>
    <row r="17" spans="1:7" x14ac:dyDescent="0.2">
      <c r="B17" s="21"/>
      <c r="D17" s="21"/>
      <c r="F17" s="21"/>
    </row>
    <row r="18" spans="1:7" x14ac:dyDescent="0.2">
      <c r="B18" s="21"/>
      <c r="D18" s="21"/>
      <c r="F18" s="21"/>
    </row>
    <row r="19" spans="1:7" x14ac:dyDescent="0.2">
      <c r="B19" s="21"/>
      <c r="D19" s="21"/>
      <c r="F19" s="21"/>
    </row>
    <row r="20" spans="1:7" x14ac:dyDescent="0.2">
      <c r="B20" s="21"/>
      <c r="F20" s="21"/>
      <c r="G20" s="7"/>
    </row>
    <row r="21" spans="1:7" x14ac:dyDescent="0.2">
      <c r="A21" s="28"/>
    </row>
    <row r="22" spans="1:7" x14ac:dyDescent="0.2">
      <c r="A22" s="7"/>
    </row>
    <row r="23" spans="1:7" x14ac:dyDescent="0.2">
      <c r="A23" s="7"/>
      <c r="B23" s="27"/>
      <c r="C23" s="7"/>
      <c r="D23" s="23"/>
      <c r="E23" s="61"/>
      <c r="F23" s="27"/>
      <c r="G23" s="7"/>
    </row>
    <row r="24" spans="1:7" x14ac:dyDescent="0.2">
      <c r="B24" s="21"/>
      <c r="D24" s="21"/>
      <c r="F24" s="21"/>
    </row>
    <row r="26" spans="1:7" x14ac:dyDescent="0.2">
      <c r="A26" s="7"/>
    </row>
    <row r="27" spans="1:7" x14ac:dyDescent="0.2">
      <c r="A27" s="7"/>
      <c r="B27" s="27"/>
      <c r="C27" s="7"/>
      <c r="D27" s="23"/>
      <c r="E27" s="61"/>
      <c r="F27" s="27"/>
      <c r="G27" s="7"/>
    </row>
    <row r="28" spans="1:7" x14ac:dyDescent="0.2">
      <c r="B28" s="21"/>
      <c r="D28" s="21"/>
      <c r="F28" s="22"/>
      <c r="G28" s="7"/>
    </row>
    <row r="29" spans="1:7" x14ac:dyDescent="0.2">
      <c r="B29" s="21"/>
      <c r="D29" s="21"/>
      <c r="F29" s="22"/>
    </row>
    <row r="30" spans="1:7" x14ac:dyDescent="0.2">
      <c r="B30" s="21"/>
      <c r="D30" s="21"/>
      <c r="F30" s="22"/>
    </row>
    <row r="31" spans="1:7" x14ac:dyDescent="0.2">
      <c r="B31" s="21"/>
      <c r="D31" s="21"/>
      <c r="F31" s="22"/>
    </row>
    <row r="32" spans="1:7" x14ac:dyDescent="0.2">
      <c r="B32" s="21"/>
      <c r="D32" s="21"/>
      <c r="F32" s="22"/>
    </row>
    <row r="33" spans="1:7" x14ac:dyDescent="0.2">
      <c r="B33" s="21"/>
      <c r="D33" s="21"/>
      <c r="F33" s="22"/>
    </row>
    <row r="34" spans="1:7" x14ac:dyDescent="0.2">
      <c r="B34" s="21"/>
      <c r="D34" s="21"/>
      <c r="F34" s="22"/>
    </row>
    <row r="35" spans="1:7" x14ac:dyDescent="0.2">
      <c r="A35" s="7"/>
    </row>
    <row r="36" spans="1:7" x14ac:dyDescent="0.2">
      <c r="A36" s="7"/>
      <c r="B36" s="22"/>
      <c r="C36" s="7"/>
      <c r="D36" s="23"/>
      <c r="E36" s="61"/>
      <c r="F36" s="24"/>
      <c r="G36" s="7"/>
    </row>
    <row r="37" spans="1:7" x14ac:dyDescent="0.2">
      <c r="A37" s="7"/>
      <c r="B37" s="27"/>
      <c r="C37" s="7"/>
      <c r="D37" s="23"/>
      <c r="E37" s="61"/>
      <c r="F37" s="27"/>
      <c r="G37" s="7"/>
    </row>
    <row r="38" spans="1:7" x14ac:dyDescent="0.2">
      <c r="B38" s="21"/>
      <c r="D38" s="21"/>
      <c r="F38" s="21"/>
    </row>
    <row r="39" spans="1:7" x14ac:dyDescent="0.2">
      <c r="B39" s="21"/>
      <c r="D39" s="21"/>
      <c r="F39" s="21"/>
    </row>
    <row r="41" spans="1:7" x14ac:dyDescent="0.2">
      <c r="A41" s="7"/>
      <c r="F41" s="21"/>
    </row>
    <row r="42" spans="1:7" x14ac:dyDescent="0.2">
      <c r="A42" s="7"/>
      <c r="B42" s="27"/>
      <c r="C42" s="7"/>
      <c r="D42" s="23"/>
      <c r="E42" s="61"/>
      <c r="F42" s="27"/>
      <c r="G42" s="7"/>
    </row>
    <row r="43" spans="1:7" x14ac:dyDescent="0.2">
      <c r="B43" s="21"/>
      <c r="D43" s="21"/>
      <c r="F43" s="21"/>
    </row>
    <row r="44" spans="1:7" x14ac:dyDescent="0.2">
      <c r="B44" s="21"/>
      <c r="D44" s="21"/>
      <c r="F44" s="21"/>
      <c r="G44" s="7"/>
    </row>
    <row r="45" spans="1:7" x14ac:dyDescent="0.2">
      <c r="B45" s="21"/>
      <c r="D45" s="21"/>
      <c r="F45" s="21"/>
    </row>
    <row r="47" spans="1:7" x14ac:dyDescent="0.2">
      <c r="A47" s="7"/>
    </row>
    <row r="48" spans="1:7" x14ac:dyDescent="0.2">
      <c r="A48" s="7"/>
      <c r="B48" s="27"/>
      <c r="C48" s="7"/>
      <c r="D48" s="23"/>
      <c r="E48" s="61"/>
      <c r="F48" s="27"/>
      <c r="G48" s="7"/>
    </row>
    <row r="49" spans="1:7" x14ac:dyDescent="0.2">
      <c r="B49" s="21"/>
      <c r="D49" s="21"/>
      <c r="F49" s="22"/>
      <c r="G49" s="7"/>
    </row>
    <row r="50" spans="1:7" x14ac:dyDescent="0.2">
      <c r="B50" s="21"/>
      <c r="D50" s="21"/>
      <c r="F50" s="22"/>
      <c r="G50" s="7"/>
    </row>
    <row r="51" spans="1:7" x14ac:dyDescent="0.2">
      <c r="B51" s="21"/>
      <c r="D51" s="21"/>
      <c r="F51" s="22"/>
      <c r="G51" s="7"/>
    </row>
    <row r="52" spans="1:7" x14ac:dyDescent="0.2">
      <c r="B52" s="21"/>
      <c r="D52" s="21"/>
      <c r="F52" s="22"/>
      <c r="G52" s="7"/>
    </row>
    <row r="53" spans="1:7" x14ac:dyDescent="0.2">
      <c r="D53" s="21"/>
      <c r="F53" s="21"/>
    </row>
    <row r="54" spans="1:7" x14ac:dyDescent="0.2">
      <c r="A54" s="7"/>
    </row>
    <row r="55" spans="1:7" x14ac:dyDescent="0.2">
      <c r="A55" s="7"/>
      <c r="B55" s="27"/>
      <c r="C55" s="7"/>
      <c r="D55" s="23"/>
      <c r="E55" s="61"/>
      <c r="F55" s="27"/>
      <c r="G55" s="7"/>
    </row>
    <row r="56" spans="1:7" x14ac:dyDescent="0.2">
      <c r="B56" s="21"/>
      <c r="D56" s="21"/>
      <c r="F56" s="22"/>
      <c r="G56" s="7"/>
    </row>
    <row r="57" spans="1:7" x14ac:dyDescent="0.2">
      <c r="B57" s="21"/>
      <c r="D57" s="21"/>
      <c r="F57" s="22"/>
      <c r="G57" s="7"/>
    </row>
    <row r="58" spans="1:7" x14ac:dyDescent="0.2">
      <c r="B58" s="21"/>
      <c r="D58" s="21"/>
      <c r="F58" s="22"/>
      <c r="G58" s="7"/>
    </row>
    <row r="59" spans="1:7" x14ac:dyDescent="0.2">
      <c r="A59" s="7"/>
    </row>
    <row r="60" spans="1:7" x14ac:dyDescent="0.2">
      <c r="A60" s="7"/>
      <c r="B60" s="27"/>
      <c r="C60" s="7"/>
      <c r="D60" s="23"/>
      <c r="E60" s="61"/>
      <c r="F60" s="27"/>
      <c r="G60" s="7"/>
    </row>
    <row r="61" spans="1:7" x14ac:dyDescent="0.2">
      <c r="B61" s="22"/>
      <c r="D61" s="21"/>
      <c r="F61" s="22"/>
      <c r="G61" s="7"/>
    </row>
    <row r="62" spans="1:7" x14ac:dyDescent="0.2">
      <c r="B62" s="21"/>
      <c r="D62" s="21"/>
      <c r="F62" s="22"/>
    </row>
    <row r="63" spans="1:7" x14ac:dyDescent="0.2">
      <c r="B63" s="21"/>
      <c r="D63" s="21"/>
      <c r="F63" s="22"/>
    </row>
    <row r="64" spans="1:7" x14ac:dyDescent="0.2">
      <c r="B64" s="21"/>
      <c r="D64" s="21"/>
      <c r="F64" s="22"/>
    </row>
    <row r="65" spans="1:7" x14ac:dyDescent="0.2">
      <c r="B65" s="21"/>
      <c r="D65" s="21"/>
      <c r="F65" s="22"/>
    </row>
    <row r="66" spans="1:7" x14ac:dyDescent="0.2">
      <c r="B66" s="21"/>
      <c r="D66" s="21"/>
      <c r="F66" s="22"/>
    </row>
    <row r="67" spans="1:7" x14ac:dyDescent="0.2">
      <c r="D67" s="20"/>
      <c r="F67" s="21"/>
    </row>
    <row r="68" spans="1:7" x14ac:dyDescent="0.2">
      <c r="D68" s="20"/>
      <c r="F68" s="21"/>
    </row>
    <row r="69" spans="1:7" x14ac:dyDescent="0.2">
      <c r="A69" s="7"/>
      <c r="D69" s="20"/>
      <c r="F69" s="21"/>
    </row>
    <row r="70" spans="1:7" x14ac:dyDescent="0.2">
      <c r="A70" s="7"/>
      <c r="B70" s="27"/>
      <c r="C70" s="7"/>
      <c r="D70" s="23"/>
      <c r="E70" s="61"/>
      <c r="F70" s="27"/>
      <c r="G70" s="7"/>
    </row>
    <row r="71" spans="1:7" x14ac:dyDescent="0.2">
      <c r="B71" s="21"/>
      <c r="D71" s="21"/>
      <c r="F71" s="21"/>
    </row>
    <row r="73" spans="1:7" x14ac:dyDescent="0.2">
      <c r="A73" s="7"/>
      <c r="B73" s="25"/>
      <c r="C73" s="7"/>
    </row>
    <row r="74" spans="1:7" x14ac:dyDescent="0.2">
      <c r="A74" s="7"/>
      <c r="B74" s="27"/>
      <c r="C74" s="7"/>
      <c r="D74" s="23"/>
      <c r="E74" s="61"/>
      <c r="F74" s="27"/>
      <c r="G74" s="7"/>
    </row>
    <row r="75" spans="1:7" x14ac:dyDescent="0.2">
      <c r="B75" s="21"/>
      <c r="D75" s="21"/>
      <c r="F75" s="21"/>
    </row>
    <row r="76" spans="1:7" x14ac:dyDescent="0.2">
      <c r="B76" s="21"/>
      <c r="D76" s="21"/>
      <c r="F76" s="21"/>
    </row>
    <row r="77" spans="1:7" x14ac:dyDescent="0.2">
      <c r="B77" s="21"/>
      <c r="D77" s="21"/>
      <c r="F77" s="21"/>
    </row>
    <row r="78" spans="1:7" x14ac:dyDescent="0.2">
      <c r="B78" s="21"/>
      <c r="D78" s="21"/>
      <c r="F78" s="21"/>
    </row>
    <row r="79" spans="1:7" x14ac:dyDescent="0.2">
      <c r="B79" s="21"/>
      <c r="D79" s="21"/>
      <c r="F79" s="21"/>
    </row>
    <row r="80" spans="1:7" x14ac:dyDescent="0.2">
      <c r="B80" s="21"/>
      <c r="D80" s="21"/>
      <c r="F80" s="21"/>
    </row>
    <row r="81" spans="1:7" x14ac:dyDescent="0.2">
      <c r="B81" s="21"/>
      <c r="D81" s="21"/>
      <c r="F81" s="21"/>
    </row>
    <row r="82" spans="1:7" x14ac:dyDescent="0.2">
      <c r="B82" s="21"/>
      <c r="D82" s="21"/>
      <c r="F82" s="21"/>
    </row>
    <row r="83" spans="1:7" x14ac:dyDescent="0.2">
      <c r="B83" s="21"/>
      <c r="D83" s="21"/>
      <c r="F83" s="21"/>
    </row>
    <row r="84" spans="1:7" x14ac:dyDescent="0.2">
      <c r="B84" s="21"/>
      <c r="D84" s="21"/>
      <c r="F84" s="21"/>
    </row>
    <row r="85" spans="1:7" x14ac:dyDescent="0.2">
      <c r="B85" s="21"/>
      <c r="D85" s="21"/>
      <c r="F85" s="21"/>
    </row>
    <row r="87" spans="1:7" x14ac:dyDescent="0.2">
      <c r="A87" s="7"/>
    </row>
    <row r="88" spans="1:7" x14ac:dyDescent="0.2">
      <c r="A88" s="7"/>
      <c r="B88" s="27"/>
      <c r="C88" s="7"/>
      <c r="D88" s="23"/>
      <c r="E88" s="61"/>
      <c r="F88" s="27"/>
      <c r="G88" s="7"/>
    </row>
    <row r="89" spans="1:7" x14ac:dyDescent="0.2">
      <c r="B89" s="21"/>
      <c r="D89" s="21"/>
      <c r="F89" s="21"/>
    </row>
    <row r="90" spans="1:7" x14ac:dyDescent="0.2">
      <c r="B90" s="21"/>
      <c r="D90" s="21"/>
      <c r="F90" s="21"/>
    </row>
    <row r="91" spans="1:7" x14ac:dyDescent="0.2">
      <c r="B91" s="21"/>
      <c r="D91" s="21"/>
      <c r="F91" s="21"/>
    </row>
    <row r="92" spans="1:7" x14ac:dyDescent="0.2">
      <c r="B92" s="21"/>
      <c r="D92" s="21"/>
      <c r="F92" s="21"/>
    </row>
    <row r="93" spans="1:7" x14ac:dyDescent="0.2">
      <c r="B93" s="21"/>
      <c r="D93" s="21"/>
      <c r="F93" s="21"/>
    </row>
    <row r="95" spans="1:7" x14ac:dyDescent="0.2">
      <c r="A95" s="7"/>
    </row>
    <row r="96" spans="1:7" x14ac:dyDescent="0.2">
      <c r="A96" s="7"/>
      <c r="B96" s="27"/>
      <c r="C96" s="7"/>
      <c r="D96" s="23"/>
      <c r="E96" s="61"/>
      <c r="F96" s="27"/>
      <c r="G96" s="7"/>
    </row>
    <row r="97" spans="1:7" x14ac:dyDescent="0.2">
      <c r="B97" s="21"/>
      <c r="D97" s="21"/>
      <c r="F97" s="21"/>
    </row>
    <row r="99" spans="1:7" x14ac:dyDescent="0.2">
      <c r="A99" s="7"/>
    </row>
    <row r="100" spans="1:7" x14ac:dyDescent="0.2">
      <c r="A100" s="7"/>
      <c r="B100" s="27"/>
      <c r="C100" s="7"/>
      <c r="D100" s="23"/>
      <c r="E100" s="61"/>
      <c r="F100" s="27"/>
      <c r="G100" s="7"/>
    </row>
    <row r="101" spans="1:7" x14ac:dyDescent="0.2">
      <c r="B101" s="21"/>
      <c r="D101" s="21"/>
      <c r="F101" s="21"/>
    </row>
    <row r="103" spans="1:7" x14ac:dyDescent="0.2">
      <c r="A103" s="7"/>
    </row>
    <row r="104" spans="1:7" x14ac:dyDescent="0.2">
      <c r="A104" s="7"/>
      <c r="B104" s="27"/>
      <c r="C104" s="7"/>
      <c r="D104" s="23"/>
      <c r="E104" s="61"/>
      <c r="F104" s="27"/>
      <c r="G104" s="7"/>
    </row>
    <row r="105" spans="1:7" x14ac:dyDescent="0.2">
      <c r="B105" s="21"/>
      <c r="D105" s="21"/>
      <c r="F105" s="21"/>
    </row>
    <row r="106" spans="1:7" x14ac:dyDescent="0.2">
      <c r="B106" s="21"/>
      <c r="D106" s="21"/>
      <c r="F106" s="21"/>
    </row>
    <row r="107" spans="1:7" x14ac:dyDescent="0.2">
      <c r="B107" s="21"/>
      <c r="D107" s="21"/>
      <c r="F107" s="21"/>
    </row>
    <row r="109" spans="1:7" x14ac:dyDescent="0.2">
      <c r="A109" s="7"/>
    </row>
    <row r="110" spans="1:7" x14ac:dyDescent="0.2">
      <c r="A110" s="7"/>
      <c r="B110" s="27"/>
      <c r="C110" s="7"/>
      <c r="D110" s="23"/>
      <c r="E110" s="61"/>
      <c r="F110" s="27"/>
      <c r="G110" s="7"/>
    </row>
    <row r="111" spans="1:7" x14ac:dyDescent="0.2">
      <c r="B111" s="21"/>
      <c r="D111" s="21"/>
      <c r="F111" s="21"/>
    </row>
    <row r="112" spans="1:7" x14ac:dyDescent="0.2">
      <c r="B112" s="21"/>
      <c r="D112" s="21"/>
      <c r="F112" s="21"/>
    </row>
    <row r="113" spans="2:6" x14ac:dyDescent="0.2">
      <c r="B113" s="21"/>
      <c r="D113" s="21"/>
      <c r="F113" s="2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C3F1-AFDF-48EF-9F1E-6FB7BDCF3CC6}">
  <sheetPr>
    <tabColor rgb="FF003D73"/>
  </sheetPr>
  <dimension ref="A1:G11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4.33203125" bestFit="1" customWidth="1"/>
    <col min="3" max="3" width="6.1640625" style="26" bestFit="1" customWidth="1"/>
    <col min="4" max="4" width="5.33203125" customWidth="1"/>
    <col min="5" max="5" width="17" bestFit="1" customWidth="1"/>
    <col min="6" max="6" width="13.33203125" bestFit="1" customWidth="1"/>
    <col min="7" max="7" width="23.5" bestFit="1" customWidth="1"/>
  </cols>
  <sheetData>
    <row r="1" spans="1:7" ht="21" x14ac:dyDescent="0.25">
      <c r="A1" s="19" t="s">
        <v>148</v>
      </c>
      <c r="E1" s="26"/>
    </row>
    <row r="2" spans="1:7" x14ac:dyDescent="0.2">
      <c r="E2" s="26"/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39</v>
      </c>
      <c r="B4" s="36"/>
      <c r="C4" s="26" t="s">
        <v>40</v>
      </c>
      <c r="D4" s="49">
        <v>8.7671323999999995E-2</v>
      </c>
      <c r="E4" s="26" t="s">
        <v>70</v>
      </c>
      <c r="F4" s="36">
        <f t="shared" ref="F4:F9" si="0">B4*D4</f>
        <v>0</v>
      </c>
    </row>
    <row r="5" spans="1:7" x14ac:dyDescent="0.2">
      <c r="A5" t="s">
        <v>41</v>
      </c>
      <c r="B5" s="36"/>
      <c r="C5" s="26" t="s">
        <v>40</v>
      </c>
      <c r="D5" s="49">
        <v>6.8757918000000001E-2</v>
      </c>
      <c r="E5" s="26" t="s">
        <v>70</v>
      </c>
      <c r="F5" s="36">
        <f t="shared" si="0"/>
        <v>0</v>
      </c>
    </row>
    <row r="6" spans="1:7" x14ac:dyDescent="0.2">
      <c r="A6" t="s">
        <v>42</v>
      </c>
      <c r="B6" s="36"/>
      <c r="C6" s="26" t="s">
        <v>40</v>
      </c>
      <c r="D6" s="49">
        <v>0.12624086000000001</v>
      </c>
      <c r="E6" s="26" t="s">
        <v>70</v>
      </c>
      <c r="F6" s="36">
        <f t="shared" si="0"/>
        <v>0</v>
      </c>
    </row>
    <row r="7" spans="1:7" x14ac:dyDescent="0.2">
      <c r="A7" t="s">
        <v>43</v>
      </c>
      <c r="B7" s="36"/>
      <c r="C7" s="26" t="s">
        <v>40</v>
      </c>
      <c r="D7" s="49">
        <v>3.2384362999999999E-2</v>
      </c>
      <c r="E7" s="26" t="s">
        <v>70</v>
      </c>
      <c r="F7" s="36">
        <f t="shared" si="0"/>
        <v>0</v>
      </c>
    </row>
    <row r="8" spans="1:7" x14ac:dyDescent="0.2">
      <c r="A8" t="s">
        <v>44</v>
      </c>
      <c r="B8" s="44"/>
      <c r="C8" s="26" t="s">
        <v>40</v>
      </c>
      <c r="D8" s="97">
        <v>3.7170456999999997E-2</v>
      </c>
      <c r="E8" s="26" t="s">
        <v>70</v>
      </c>
      <c r="F8" s="44">
        <f t="shared" si="0"/>
        <v>0</v>
      </c>
      <c r="G8" s="26"/>
    </row>
    <row r="9" spans="1:7" x14ac:dyDescent="0.2">
      <c r="A9" t="s">
        <v>45</v>
      </c>
      <c r="B9" s="36"/>
      <c r="C9" s="26" t="s">
        <v>40</v>
      </c>
      <c r="D9" s="49">
        <v>8.2253541999999999E-2</v>
      </c>
      <c r="E9" s="26" t="s">
        <v>70</v>
      </c>
      <c r="F9" s="36">
        <f t="shared" si="0"/>
        <v>0</v>
      </c>
    </row>
    <row r="11" spans="1:7" x14ac:dyDescent="0.2">
      <c r="A11" s="7"/>
      <c r="B11" s="25"/>
      <c r="C11" s="61"/>
      <c r="E11" s="41" t="s">
        <v>38</v>
      </c>
      <c r="F11" s="54">
        <f>SUM(F4:F9)/1000</f>
        <v>0</v>
      </c>
      <c r="G11" s="4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9ED-272B-4F65-8A22-50AA9432E6E1}">
  <sheetPr>
    <tabColor rgb="FF003D73"/>
  </sheetPr>
  <dimension ref="A1:G8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5.5" customWidth="1"/>
    <col min="2" max="2" width="9.1640625" bestFit="1" customWidth="1"/>
    <col min="3" max="3" width="8.1640625" bestFit="1" customWidth="1"/>
    <col min="4" max="4" width="9.1640625" customWidth="1"/>
    <col min="5" max="5" width="16.33203125" bestFit="1" customWidth="1"/>
    <col min="6" max="6" width="9.5" bestFit="1" customWidth="1"/>
    <col min="7" max="7" width="9.33203125" bestFit="1" customWidth="1"/>
  </cols>
  <sheetData>
    <row r="1" spans="1:7" ht="21" x14ac:dyDescent="0.25">
      <c r="A1" s="19" t="s">
        <v>21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s="26" t="s">
        <v>125</v>
      </c>
      <c r="C4" s="26" t="s">
        <v>126</v>
      </c>
      <c r="D4" s="35">
        <v>0.12</v>
      </c>
      <c r="E4" s="26" t="s">
        <v>127</v>
      </c>
      <c r="F4" s="47">
        <f>B4*D4</f>
        <v>0</v>
      </c>
      <c r="G4" s="26" t="s">
        <v>76</v>
      </c>
    </row>
    <row r="5" spans="1:7" x14ac:dyDescent="0.2">
      <c r="A5" s="26" t="s">
        <v>46</v>
      </c>
      <c r="B5" s="47"/>
      <c r="C5" s="26" t="s">
        <v>29</v>
      </c>
      <c r="D5" s="26">
        <v>0.26</v>
      </c>
      <c r="E5" s="26" t="s">
        <v>72</v>
      </c>
      <c r="F5" s="47">
        <f>B5*D5</f>
        <v>0</v>
      </c>
      <c r="G5" s="26" t="s">
        <v>76</v>
      </c>
    </row>
    <row r="6" spans="1:7" x14ac:dyDescent="0.2">
      <c r="A6" s="26" t="s">
        <v>63</v>
      </c>
      <c r="B6" s="47"/>
      <c r="C6" s="26" t="s">
        <v>29</v>
      </c>
      <c r="D6" s="26">
        <v>0.24</v>
      </c>
      <c r="E6" s="26" t="s">
        <v>72</v>
      </c>
      <c r="F6" s="47">
        <f>B6*D6</f>
        <v>0</v>
      </c>
      <c r="G6" s="26" t="s">
        <v>76</v>
      </c>
    </row>
    <row r="7" spans="1:7" x14ac:dyDescent="0.2">
      <c r="A7" s="7"/>
      <c r="B7" s="25"/>
      <c r="C7" s="7"/>
    </row>
    <row r="8" spans="1:7" x14ac:dyDescent="0.2">
      <c r="E8" s="41" t="s">
        <v>38</v>
      </c>
      <c r="F8" s="43">
        <f>SUM(F5:F6)/1000</f>
        <v>0</v>
      </c>
      <c r="G8" s="4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667-F518-4C47-A828-212710093FCC}">
  <sheetPr>
    <tabColor rgb="FF003D73"/>
  </sheetPr>
  <dimension ref="A1:G1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4.33203125" customWidth="1"/>
    <col min="2" max="2" width="13.1640625" bestFit="1" customWidth="1"/>
    <col min="5" max="5" width="17" bestFit="1" customWidth="1"/>
    <col min="6" max="6" width="14.5" bestFit="1" customWidth="1"/>
    <col min="7" max="7" width="72" bestFit="1" customWidth="1"/>
  </cols>
  <sheetData>
    <row r="1" spans="1:7" ht="21" x14ac:dyDescent="0.25">
      <c r="A1" s="19" t="s">
        <v>23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60</v>
      </c>
      <c r="B4" s="34"/>
      <c r="C4" s="26" t="s">
        <v>47</v>
      </c>
      <c r="D4" s="67"/>
      <c r="E4" s="26" t="s">
        <v>80</v>
      </c>
      <c r="F4" s="52">
        <f>B4*D4</f>
        <v>0</v>
      </c>
    </row>
    <row r="5" spans="1:7" x14ac:dyDescent="0.2">
      <c r="A5" t="s">
        <v>62</v>
      </c>
      <c r="B5" s="34"/>
      <c r="C5" s="26" t="s">
        <v>47</v>
      </c>
      <c r="D5" s="67"/>
      <c r="E5" s="26" t="s">
        <v>80</v>
      </c>
      <c r="F5" s="52">
        <f t="shared" ref="F5:F7" si="0">B5*D5</f>
        <v>0</v>
      </c>
    </row>
    <row r="6" spans="1:7" x14ac:dyDescent="0.2">
      <c r="A6" t="s">
        <v>105</v>
      </c>
      <c r="B6" s="34"/>
      <c r="C6" s="26" t="s">
        <v>47</v>
      </c>
      <c r="D6" s="67"/>
      <c r="E6" s="26" t="s">
        <v>80</v>
      </c>
      <c r="F6" s="52">
        <f t="shared" si="0"/>
        <v>0</v>
      </c>
    </row>
    <row r="7" spans="1:7" x14ac:dyDescent="0.2">
      <c r="A7" t="s">
        <v>61</v>
      </c>
      <c r="B7" s="34"/>
      <c r="C7" s="26" t="s">
        <v>47</v>
      </c>
      <c r="D7" s="98"/>
      <c r="E7" s="26" t="s">
        <v>80</v>
      </c>
      <c r="F7" s="52">
        <f t="shared" si="0"/>
        <v>0</v>
      </c>
    </row>
    <row r="9" spans="1:7" x14ac:dyDescent="0.2">
      <c r="E9" s="26"/>
    </row>
    <row r="10" spans="1:7" x14ac:dyDescent="0.2">
      <c r="E10" s="41" t="s">
        <v>38</v>
      </c>
      <c r="F10" s="66">
        <f>SUM(F4:F7)/1000</f>
        <v>0</v>
      </c>
      <c r="G10" s="41" t="s">
        <v>12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31be78-2658-4517-aedd-69d9a942b7a3">
      <Terms xmlns="http://schemas.microsoft.com/office/infopath/2007/PartnerControls"/>
    </lcf76f155ced4ddcb4097134ff3c332f>
    <TaxCatchAll xmlns="912ca8db-4240-40fa-8f27-9da1b23a16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1BA3DB6CF7BF34ABCD77B9496BEF1A5" ma:contentTypeVersion="13" ma:contentTypeDescription="Opret et nyt dokument." ma:contentTypeScope="" ma:versionID="befa1be03aed894901153344ad603087">
  <xsd:schema xmlns:xsd="http://www.w3.org/2001/XMLSchema" xmlns:xs="http://www.w3.org/2001/XMLSchema" xmlns:p="http://schemas.microsoft.com/office/2006/metadata/properties" xmlns:ns2="2e31be78-2658-4517-aedd-69d9a942b7a3" xmlns:ns3="912ca8db-4240-40fa-8f27-9da1b23a164f" targetNamespace="http://schemas.microsoft.com/office/2006/metadata/properties" ma:root="true" ma:fieldsID="f891ef59bb349f65662832b8c63519d2" ns2:_="" ns3:_="">
    <xsd:import namespace="2e31be78-2658-4517-aedd-69d9a942b7a3"/>
    <xsd:import namespace="912ca8db-4240-40fa-8f27-9da1b23a1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1be78-2658-4517-aedd-69d9a942b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ca8db-4240-40fa-8f27-9da1b23a1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5a750b2-1f71-4e8a-aa19-c7fa71c22943}" ma:internalName="TaxCatchAll" ma:showField="CatchAllData" ma:web="912ca8db-4240-40fa-8f27-9da1b23a16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76FE9E-5204-4C9A-B256-552E35E1E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B73DF3-0889-4C27-AC7D-6D18041FA62C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2e31be78-2658-4517-aedd-69d9a942b7a3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912ca8db-4240-40fa-8f27-9da1b23a164f"/>
  </ds:schemaRefs>
</ds:datastoreItem>
</file>

<file path=customXml/itemProps3.xml><?xml version="1.0" encoding="utf-8"?>
<ds:datastoreItem xmlns:ds="http://schemas.openxmlformats.org/officeDocument/2006/customXml" ds:itemID="{B10EB2C9-02AC-4A92-A2E9-A46486380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1be78-2658-4517-aedd-69d9a942b7a3"/>
    <ds:schemaRef ds:uri="912ca8db-4240-40fa-8f27-9da1b23a1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Overblik</vt:lpstr>
      <vt:lpstr>Master Data</vt:lpstr>
      <vt:lpstr>Figurer</vt:lpstr>
      <vt:lpstr>Scope 1</vt:lpstr>
      <vt:lpstr>Scope 2</vt:lpstr>
      <vt:lpstr>Scope 3.1 goods and services</vt:lpstr>
      <vt:lpstr>Scope 3.2 capital goods</vt:lpstr>
      <vt:lpstr>Scope 3.3 fuel and energy</vt:lpstr>
      <vt:lpstr>Scope 3.4 upstream transport</vt:lpstr>
      <vt:lpstr>Scope 3.5 waste</vt:lpstr>
      <vt:lpstr>Scope 3.6 Biz travel</vt:lpstr>
      <vt:lpstr>Scope 3.7 employee commuting</vt:lpstr>
      <vt:lpstr>Scope 3.9 downstream transport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Thea Quistgaard</cp:lastModifiedBy>
  <dcterms:created xsi:type="dcterms:W3CDTF">2023-02-08T20:36:54Z</dcterms:created>
  <dcterms:modified xsi:type="dcterms:W3CDTF">2023-12-19T09:48:53Z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0x010100A1BA3DB6CF7BF34ABCD77B9496BEF1A5</vt:lpwstr>
  </property>
</Properties>
</file>