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161" documentId="13_ncr:1_{77AB1A9B-3BA1-4C5C-B13E-4470B41168B1}" xr6:coauthVersionLast="47" xr6:coauthVersionMax="47" xr10:uidLastSave="{4562C127-A7A4-47ED-BDF4-89FDEA4FC939}"/>
  <bookViews>
    <workbookView xWindow="-110" yWindow="-110" windowWidth="29020" windowHeight="17500" tabRatio="99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info'!$A$1:$F$32</definedName>
    <definedName name="_xlnm.Print_Area" localSheetId="0">'1-5.Manufacturer &amp; product info'!$A$1:$B$30</definedName>
    <definedName name="_xlnm.Print_Area" localSheetId="4">'17-20.HACCP,Artwork&amp;SpecAuthor.'!$A$1:$E$28</definedName>
    <definedName name="_xlnm.Print_Area" localSheetId="1">'6-8.Ingre&amp;Nutrition&amp;Allergens'!$A$1:$I$48</definedName>
    <definedName name="_xlnm.Print_Area" localSheetId="2">'9-13.Quality Attributes '!$A$1:$F$34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B30" i="8"/>
  <c r="B29" i="8"/>
  <c r="C29" i="8"/>
  <c r="C28" i="8"/>
  <c r="B28" i="8"/>
  <c r="D4" i="8" l="1"/>
  <c r="D5" i="8"/>
  <c r="C5" i="8"/>
  <c r="B5" i="8"/>
  <c r="C4" i="8"/>
  <c r="J19" i="2"/>
  <c r="E1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<sst xmlns="http://schemas.openxmlformats.org/spreadsheetml/2006/main" count="513" uniqueCount="315">
  <si>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</si>
  <si>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</si>
  <si>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Kimchi Furikake Seasoning</t>
  </si>
  <si>
    <t>Purchase UoM:</t>
  </si>
  <si>
    <t>12/8x100g</t>
  </si>
  <si>
    <t>TBI Product Code:</t>
  </si>
  <si>
    <t>G008</t>
  </si>
  <si>
    <t>Primary Package Barcode:</t>
  </si>
  <si>
    <t>5060740662017</t>
  </si>
  <si>
    <t>Display box Barcode:</t>
  </si>
  <si>
    <t>Outer Case Barcode:</t>
  </si>
  <si>
    <t>65060740662019</t>
  </si>
  <si>
    <t xml:space="preserve">2.Manufacturer Information </t>
  </si>
  <si>
    <t>Name of Manufacturer:</t>
  </si>
  <si>
    <t>Address of Manufacturer:</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</si>
  <si>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</si>
  <si>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</si>
  <si>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</si>
  <si>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Global G.A.P.</t>
  </si>
  <si>
    <t>-</t>
  </si>
  <si>
    <t>ASC</t>
  </si>
  <si>
    <t>No</t>
  </si>
  <si>
    <t>SEDEX Member No.</t>
  </si>
  <si>
    <t>SEDEX SMETA Report</t>
  </si>
  <si>
    <t xml:space="preserve">Other accreditations </t>
  </si>
  <si>
    <t>3.Dietary Requirements</t>
  </si>
  <si>
    <t>Product suitable for :</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</si>
  <si>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</si>
  <si>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</si>
  <si>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r>
      <rPr>
        <sz val="12"/>
        <color theme="1"/>
        <rFont val="Calibri Light"/>
        <family val="2"/>
        <scheme val="major"/>
      </rPr>
      <t>Vegans</t>
    </r>
    <r>
      <rPr>
        <sz val="12"/>
        <color rgb="FFFF0000"/>
        <rFont val="Calibri Light"/>
        <family val="2"/>
        <scheme val="major"/>
      </rPr>
      <t xml:space="preserve"> (Contains no animal product)</t>
    </r>
  </si>
  <si>
    <t>Halal (check scop)</t>
  </si>
  <si>
    <t>Kosher (check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</si>
  <si>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</si>
  <si>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</si>
  <si>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 in cool and dry place away from direct sunglight</t>
  </si>
  <si>
    <t>Total Shelf Life from Production</t>
  </si>
  <si>
    <t>18 months</t>
  </si>
  <si>
    <t>Date Code Format E.g. DD/MM/YY</t>
  </si>
  <si>
    <t>DD/MM/YYYY</t>
  </si>
  <si>
    <t>5.Instructions for Use</t>
  </si>
  <si>
    <t>An all-purpose condiment. Simply sprinkle on rice, salad, sandwiches and any other dishes you like.</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</si>
  <si>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</si>
  <si>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</si>
  <si>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</si>
  <si>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</si>
  <si>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</si>
  <si>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</si>
  <si>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</si>
  <si>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</si>
  <si>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</si>
  <si>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</si>
  <si>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</si>
  <si>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Breadcrumbs</t>
  </si>
  <si>
    <t>wheat flour, yeast, salt</t>
  </si>
  <si>
    <t>Lion Foods(Jiaxing)Co.,Ltd.</t>
  </si>
  <si>
    <t>china</t>
  </si>
  <si>
    <t>White sesame</t>
  </si>
  <si>
    <t>Anyang Dingzhi Food Co., Ltd</t>
  </si>
  <si>
    <t>sugar</t>
  </si>
  <si>
    <t>Dandong Jiangrun Trading Co., Ltd</t>
  </si>
  <si>
    <t>garlic</t>
  </si>
  <si>
    <t>Dalian Qingyou Green Agriculture Demonstration Zone</t>
  </si>
  <si>
    <t>Sunflower oil</t>
  </si>
  <si>
    <t>XIWANG FOOD CO.,LTD</t>
  </si>
  <si>
    <t>Soy Sauce</t>
  </si>
  <si>
    <t>Water, Non-GMO Soybeans, Salt, Yeast Extract</t>
  </si>
  <si>
    <t>DALIAN TIANZHOU WINE INDUSTRY CO.,LTD.</t>
  </si>
  <si>
    <t>Chilli powder</t>
  </si>
  <si>
    <t>Longyao County Xuri Food Co.,Ltd.</t>
  </si>
  <si>
    <t>Salt</t>
  </si>
  <si>
    <t>Dalian Qiyu Salt Factory</t>
  </si>
  <si>
    <t>Yeast extract</t>
  </si>
  <si>
    <t>yeast extract, salt</t>
  </si>
  <si>
    <t>Guangxi Yipinxian Biotechnology Co.. Ltd</t>
  </si>
  <si>
    <t>chives</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</si>
  <si>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</si>
  <si>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</si>
  <si>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</si>
  <si>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</si>
  <si>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</si>
  <si>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</si>
  <si>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</si>
  <si>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446Kcal/
1866KJ</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</si>
  <si>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</si>
  <si>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</si>
  <si>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</si>
  <si>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</si>
  <si>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</si>
  <si>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</si>
  <si>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</si>
  <si>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t>
  </si>
  <si>
    <t xml:space="preserve">   of which starch*</t>
  </si>
  <si>
    <t>Fibre*</t>
  </si>
  <si>
    <t>Protein</t>
  </si>
  <si>
    <t>Sodium in mg x 2.5 /1000 = salt in g</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</si>
  <si>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</si>
  <si>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</si>
  <si>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</si>
  <si>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</si>
  <si>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</si>
  <si>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</si>
  <si>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</si>
  <si>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</si>
  <si>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</si>
  <si>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</si>
  <si>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</si>
  <si>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t xml:space="preserve">Cereals containing gluten
</t>
    </r>
    <r>
      <rPr>
        <sz val="10"/>
        <color rgb="FF000000"/>
        <rFont val="Calibri Light"/>
        <family val="2"/>
      </rPr>
      <t>including wheat, Rye, Barley, Oats, Spelt &amp; Khorasan and products thereof:</t>
    </r>
  </si>
  <si>
    <t>yes</t>
  </si>
  <si>
    <t>N/A (Contains)</t>
  </si>
  <si>
    <t>02</t>
  </si>
  <si>
    <t>Crustaceans and products thereof:</t>
  </si>
  <si>
    <t>no</t>
  </si>
  <si>
    <t>Dried Shrimp (whole)</t>
  </si>
  <si>
    <t>Refer to control measures in ACRA, including cleaning verification</t>
  </si>
  <si>
    <t>03</t>
  </si>
  <si>
    <t>Fish and products thereof:</t>
  </si>
  <si>
    <t>Diced Salmon, Bonito flake</t>
  </si>
  <si>
    <t>04</t>
  </si>
  <si>
    <t>Molluscs and products thereof:</t>
  </si>
  <si>
    <t>N/A, Used to have oyster, but discontinued</t>
  </si>
  <si>
    <t>05</t>
  </si>
  <si>
    <t>Peanuts and products thereof:</t>
  </si>
  <si>
    <t>Peanut (Whole&amp;Crushed)</t>
  </si>
  <si>
    <t>handled in different workshop</t>
  </si>
  <si>
    <t>06</t>
  </si>
  <si>
    <t>Soybeans and products thereof:</t>
  </si>
  <si>
    <t>soy sauce</t>
  </si>
  <si>
    <t>Soy sauce (liquid)</t>
  </si>
  <si>
    <t>07</t>
  </si>
  <si>
    <t>Milk and products thereof:</t>
  </si>
  <si>
    <t>Milk (liquid)</t>
  </si>
  <si>
    <t>08</t>
  </si>
  <si>
    <t>Nuts and products thereof:</t>
  </si>
  <si>
    <t>09</t>
  </si>
  <si>
    <t>Celery and products thereof:</t>
  </si>
  <si>
    <t>10</t>
  </si>
  <si>
    <t>Mustard and products thereof:</t>
  </si>
  <si>
    <t>Mutard oil</t>
  </si>
  <si>
    <t>11</t>
  </si>
  <si>
    <t>Sesame seeds and products thereof:</t>
  </si>
  <si>
    <t>sesame</t>
  </si>
  <si>
    <t>Black&amp;White Sesame Seeds</t>
  </si>
  <si>
    <t>12</t>
  </si>
  <si>
    <t>Sulphur Dioxide or Sulphites:</t>
  </si>
  <si>
    <t>13</t>
  </si>
  <si>
    <t>Lupin and products thereof:</t>
  </si>
  <si>
    <t>14</t>
  </si>
  <si>
    <t>Egg and products thereof:</t>
  </si>
  <si>
    <t>Dried egg dice</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</si>
  <si>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</si>
  <si>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</si>
  <si>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</si>
  <si>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</si>
  <si>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</si>
  <si>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lead of final product</t>
  </si>
  <si>
    <t>≤1.0mg/kg</t>
  </si>
  <si>
    <t>once a year</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</si>
  <si>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</si>
  <si>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</si>
  <si>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</si>
  <si>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</si>
  <si>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</si>
  <si>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</si>
  <si>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</si>
  <si>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</si>
  <si>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</si>
  <si>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</si>
  <si>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</si>
  <si>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</si>
  <si>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</si>
  <si>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</si>
  <si>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</si>
  <si>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Satisfactory 满意 (即合格)</t>
  </si>
  <si>
    <t>Boarderline 边界线</t>
  </si>
  <si>
    <t>Unsatisfactory 不满意(即不合格)</t>
  </si>
  <si>
    <t>COA</t>
  </si>
  <si>
    <t>TVC</t>
  </si>
  <si>
    <t>Quality Indicator</t>
  </si>
  <si>
    <r>
      <t>&lt;10</t>
    </r>
    <r>
      <rPr>
        <vertAlign val="superscript"/>
        <sz val="10"/>
        <color theme="1"/>
        <rFont val="Arial"/>
        <family val="2"/>
      </rPr>
      <t>4</t>
    </r>
  </si>
  <si>
    <r>
      <rPr>
        <sz val="11"/>
        <color theme="1"/>
        <rFont val="Arial"/>
        <family val="2"/>
      </rPr>
      <t>≤10</t>
    </r>
    <r>
      <rPr>
        <vertAlign val="superscript"/>
        <sz val="11"/>
        <color theme="1"/>
        <rFont val="Arial"/>
        <family val="2"/>
      </rPr>
      <t>4</t>
    </r>
  </si>
  <si>
    <r>
      <rPr>
        <sz val="11"/>
        <color theme="1"/>
        <rFont val="Aptos Narrow"/>
        <family val="2"/>
      </rPr>
      <t>&gt;10</t>
    </r>
    <r>
      <rPr>
        <vertAlign val="superscript"/>
        <sz val="11"/>
        <color theme="1"/>
        <rFont val="Aptos Narrow"/>
        <family val="2"/>
      </rPr>
      <t>4</t>
    </r>
  </si>
  <si>
    <t>each batch</t>
  </si>
  <si>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</si>
  <si>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</si>
  <si>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</si>
  <si>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</si>
  <si>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</si>
  <si>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</si>
  <si>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</si>
  <si>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</si>
  <si>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</si>
  <si>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</si>
  <si>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</si>
  <si>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</si>
  <si>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 xml:space="preserve"> Not detected</t>
  </si>
  <si>
    <t>detected</t>
  </si>
  <si>
    <t>once per year</t>
  </si>
  <si>
    <t xml:space="preserve">Shigella spp. </t>
  </si>
  <si>
    <t xml:space="preserve">Vibrio cholera (O1 and O139) </t>
  </si>
  <si>
    <t>Vibrio parahaemolyticus</t>
  </si>
  <si>
    <t xml:space="preserve">Bacillus cereus </t>
  </si>
  <si>
    <r>
      <t>&lt;10</t>
    </r>
    <r>
      <rPr>
        <vertAlign val="superscript"/>
        <sz val="10"/>
        <color theme="1"/>
        <rFont val="Arial"/>
        <family val="2"/>
      </rPr>
      <t>3</t>
    </r>
  </si>
  <si>
    <t>Bacillus spp.</t>
  </si>
  <si>
    <t>Clostridium perfringens</t>
  </si>
  <si>
    <t>&lt;10</t>
  </si>
  <si>
    <t>Staphylococcus aureus and other coagulase-positive staphylococci</t>
  </si>
  <si>
    <t>≤100CFU/g</t>
  </si>
  <si>
    <t>100-1000CFU/g</t>
  </si>
  <si>
    <t>&gt;1000CFU/g</t>
  </si>
  <si>
    <t>Coliforms</t>
  </si>
  <si>
    <t>≤10</t>
  </si>
  <si>
    <t>&gt;10</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</si>
  <si>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</si>
  <si>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</si>
  <si>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</si>
  <si>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</si>
  <si>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Sensory: Its natural color, fragrance, taste, no peculiar smell, and no foreign body to be visible by naked eye. 
Moisture: ≤5.0% 
Net content: ≥100g</t>
  </si>
  <si>
    <t>Sensory: Strange color, fragrance, taste, peculiar smell, or with foreign body to be visible by naked eye. 
Moisture: &gt;5.0%
Net content: &lt;100g</t>
  </si>
  <si>
    <t xml:space="preserve">14.Quantity Attributes </t>
  </si>
  <si>
    <t>Unit (g)</t>
  </si>
  <si>
    <t>display box (kg)</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</si>
  <si>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</si>
  <si>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</si>
  <si>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100g</t>
  </si>
  <si>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</si>
  <si>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</si>
  <si>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</si>
  <si>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</si>
  <si>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</si>
  <si>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</si>
  <si>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</si>
  <si>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family val="2"/>
        <scheme val="major"/>
      </rPr>
      <t xml:space="preserve">Materials
</t>
    </r>
    <r>
      <rPr>
        <sz val="8"/>
        <color theme="1"/>
        <rFont val="Calibri Light"/>
        <family val="2"/>
        <scheme val="major"/>
      </rPr>
      <t>*please indicate the plastic material from below 01-07</t>
    </r>
  </si>
  <si>
    <t>Weight 
(g)</t>
  </si>
  <si>
    <t xml:space="preserve">Dimensions
(mm)   </t>
  </si>
  <si>
    <t>Primary：</t>
  </si>
  <si>
    <t>plastic bottle</t>
  </si>
  <si>
    <t>bottle: PET
lid: PP</t>
  </si>
  <si>
    <t>L</t>
  </si>
  <si>
    <t>W</t>
  </si>
  <si>
    <t>H</t>
  </si>
  <si>
    <t>Secondary:</t>
  </si>
  <si>
    <t xml:space="preserve"> box</t>
  </si>
  <si>
    <t>paper</t>
  </si>
  <si>
    <t>Tertiary:</t>
  </si>
  <si>
    <t>carton</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</si>
  <si>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</si>
  <si>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</si>
  <si>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</si>
  <si>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</si>
  <si>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</si>
  <si>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</si>
  <si>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</si>
  <si>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</si>
  <si>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</si>
  <si>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</si>
  <si>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</si>
  <si>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</si>
  <si>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</si>
  <si>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</si>
  <si>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</si>
  <si>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</si>
  <si>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</si>
  <si>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</si>
  <si>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</si>
  <si>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</si>
  <si>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DRY</t>
  </si>
  <si>
    <t>Drying temperature and time</t>
  </si>
  <si>
    <t>Moisture ≤ 5%</t>
  </si>
  <si>
    <t>Continuous monitoring</t>
  </si>
  <si>
    <t>X-ray machine</t>
  </si>
  <si>
    <t>Fe:3.0;  SUS:3.0</t>
  </si>
  <si>
    <t>Fe1.2;  SUS:1.0</t>
  </si>
  <si>
    <t>continuous monitoring</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</si>
  <si>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</si>
  <si>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</si>
  <si>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</si>
  <si>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</si>
  <si>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</si>
  <si>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</si>
  <si>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</si>
  <si>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</si>
  <si>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</si>
  <si>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</si>
  <si>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Dalian Mishima Foods Co.,Ltd.</t>
  </si>
  <si>
    <t>Signature</t>
  </si>
  <si>
    <t>裴宇</t>
  </si>
  <si>
    <t>Print Name</t>
  </si>
  <si>
    <t>Peiyu</t>
  </si>
  <si>
    <t>Position in Company</t>
  </si>
  <si>
    <t>Office worker</t>
  </si>
  <si>
    <t>Date</t>
  </si>
  <si>
    <t>2024-8.13</t>
  </si>
  <si>
    <t>For and on behalf of The Basic Ingredients Ltd:</t>
  </si>
  <si>
    <t>Nancy Deng</t>
  </si>
  <si>
    <t>Technical Account Manager</t>
  </si>
  <si>
    <t>In conformity with requirement ? Name &amp; verification date</t>
  </si>
  <si>
    <t>Headline</t>
  </si>
  <si>
    <t>Headline/ complete title : Brand name +Product name+ 3 key words</t>
  </si>
  <si>
    <r>
      <t xml:space="preserve">Emma Basic - Kimchi Furikake 100g | Avocado Topping |Rice Topping |Vegan | </t>
    </r>
    <r>
      <rPr>
        <b/>
        <sz val="12"/>
        <color rgb="FFFF0000"/>
        <rFont val="Futura Bk BT"/>
        <family val="2"/>
      </rPr>
      <t>Fermented Taste</t>
    </r>
  </si>
  <si>
    <t xml:space="preserve"> USP No 1</t>
  </si>
  <si>
    <t xml:space="preserve">Match with approved spec </t>
  </si>
  <si>
    <r>
      <rPr>
        <b/>
        <sz val="12"/>
        <color theme="1"/>
        <rFont val="Futura Bk BT"/>
        <family val="2"/>
      </rPr>
      <t>SHAKE &amp; SPRINKLE</t>
    </r>
    <r>
      <rPr>
        <sz val="12"/>
        <color theme="1"/>
        <rFont val="Futura Bk BT"/>
        <family val="2"/>
      </rPr>
      <t xml:space="preserve">: The word "furikake" is a fun mix of two Japanese verbs: "furi," which means "shake," and "kake," meaning "sprinkle." It's all about shaking and sprinkling, super convenient. It delivers the essence of kimchi without the need for refrigeration or preparation—an easy addition to meals with mnimal effort. </t>
    </r>
  </si>
  <si>
    <t xml:space="preserve"> USP No 2</t>
  </si>
  <si>
    <r>
      <rPr>
        <b/>
        <sz val="12"/>
        <color theme="1"/>
        <rFont val="Futura Bk BT"/>
        <family val="2"/>
      </rPr>
      <t>ALL -PURPOSE</t>
    </r>
    <r>
      <rPr>
        <sz val="12"/>
        <color theme="1"/>
        <rFont val="Futura Bk BT"/>
        <family val="2"/>
      </rPr>
      <t xml:space="preserve">: On rice, on avocado, on noodles, on everything, elevate any dish. With one shake and sprinkle, you can turn a cooking failure into a flavourful success with that </t>
    </r>
    <r>
      <rPr>
        <sz val="12"/>
        <color rgb="FFFF0000"/>
        <rFont val="Futura Bk BT"/>
        <family val="2"/>
      </rPr>
      <t>fermented</t>
    </r>
    <r>
      <rPr>
        <sz val="12"/>
        <color theme="1"/>
        <rFont val="Futura Bk BT"/>
        <family val="2"/>
      </rPr>
      <t xml:space="preserve"> taste of kimchi and crunch texture. </t>
    </r>
  </si>
  <si>
    <t xml:space="preserve"> USP No 3</t>
  </si>
  <si>
    <r>
      <rPr>
        <b/>
        <sz val="12"/>
        <color theme="1"/>
        <rFont val="Futura Bk BT"/>
        <family val="2"/>
      </rPr>
      <t>ONIGIRI</t>
    </r>
    <r>
      <rPr>
        <sz val="12"/>
        <color theme="1"/>
        <rFont val="Futura Bk BT"/>
        <family val="2"/>
      </rPr>
      <t xml:space="preserve">: Onigiri triangle rice ball: simply mix with cooked rice and form into an onigiri triangle or any shape you like. Lunch sorted! </t>
    </r>
  </si>
  <si>
    <t xml:space="preserve"> USP No 4</t>
  </si>
  <si>
    <t xml:space="preserve">NO ADDITIVES: Natural ingredients only. </t>
  </si>
  <si>
    <t xml:space="preserve"> USP No 5</t>
  </si>
  <si>
    <r>
      <rPr>
        <b/>
        <sz val="12"/>
        <color theme="1"/>
        <rFont val="Futura Bk BT"/>
        <family val="2"/>
      </rPr>
      <t>VEGAN &amp; VEGETARIAN</t>
    </r>
    <r>
      <rPr>
        <sz val="12"/>
        <color theme="1"/>
        <rFont val="Futura Bk BT"/>
        <family val="2"/>
      </rPr>
      <t>: All ingredients are plant-based, suitable for vegans &amp; vegetarians.</t>
    </r>
  </si>
  <si>
    <t>DANDONG AOSEN FOODS CO., LTD.</t>
  </si>
  <si>
    <t xml:space="preserve">No.18, Chunjiang Street, Dandong City, Liaoning Province, China 
</t>
  </si>
  <si>
    <t>BRC- B+</t>
  </si>
  <si>
    <t>N/A, in the process of scheduling SMETA audit</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</si>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</sst>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3">
    <font>
      <sz val="11"/>
      <color theme="1"/>
      <name val="Calibri"/>
      <charset val="134"/>
      <scheme val="minor"/>
    </font>
    <font>
      <b/>
      <sz val="12"/>
      <color theme="1"/>
      <name val="Calibri"/>
      <family val="2"/>
      <scheme val="minor"/>
    </font>
    <font>
      <sz val="12"/>
      <color theme="1"/>
      <name val="Calibri"/>
      <family val="2"/>
      <scheme val="minor"/>
    </font>
    <font>
      <sz val="11"/>
      <color theme="1"/>
      <name val="Calibri Light"/>
      <family val="2"/>
      <scheme val="major"/>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2"/>
      <color theme="1"/>
      <name val="Calibri Light"/>
      <family val="2"/>
      <scheme val="major"/>
    </font>
    <font>
      <i/>
      <sz val="11"/>
      <color theme="1"/>
      <name val="Calibri Light"/>
      <family val="2"/>
      <scheme val="major"/>
    </font>
    <font>
      <i/>
      <sz val="10"/>
      <color rgb="FFFF0000"/>
      <name val="Calibri Light"/>
      <family val="2"/>
      <scheme val="major"/>
    </font>
    <font>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sz val="11"/>
      <color rgb="FF000000"/>
      <name val="Calibri Light"/>
      <family val="2"/>
    </font>
    <font>
      <sz val="11"/>
      <name val="Arial"/>
      <family val="2"/>
    </font>
    <font>
      <sz val="10"/>
      <color rgb="FF000000"/>
      <name val="Calibri Light"/>
      <family val="2"/>
    </font>
    <font>
      <sz val="12"/>
      <color rgb="FFFF0000"/>
      <name val="Calibri Light"/>
      <family val="2"/>
      <scheme val="major"/>
    </font>
    <font>
      <b/>
      <sz val="8"/>
      <color theme="1"/>
      <name val="Calibri Light"/>
      <family val="2"/>
      <scheme val="major"/>
    </font>
    <font>
      <sz val="8"/>
      <color rgb="FFFF0000"/>
      <name val="Calibri Light"/>
      <family val="2"/>
      <scheme val="major"/>
    </font>
    <font>
      <b/>
      <sz val="8"/>
      <color rgb="FFFF0000"/>
      <name val="Calibri Light"/>
      <family val="2"/>
      <scheme val="major"/>
    </font>
    <font>
      <vertAlign val="superscript"/>
      <sz val="10"/>
      <color theme="1"/>
      <name val="Arial"/>
      <family val="2"/>
    </font>
    <font>
      <sz val="11"/>
      <color theme="1"/>
      <name val="Calibri"/>
      <family val="2"/>
      <scheme val="minor"/>
    </font>
    <font>
      <b/>
      <sz val="12"/>
      <color theme="1"/>
      <name val="Futura Bk BT"/>
      <family val="2"/>
    </font>
    <font>
      <sz val="12"/>
      <color theme="1"/>
      <name val="Futura Bk BT"/>
      <family val="2"/>
    </font>
    <font>
      <b/>
      <sz val="11"/>
      <color theme="1"/>
      <name val="Calibri"/>
      <family val="2"/>
      <scheme val="minor"/>
    </font>
    <font>
      <vertAlign val="superscript"/>
      <sz val="11"/>
      <color theme="1"/>
      <name val="Arial"/>
      <family val="2"/>
    </font>
    <font>
      <sz val="11"/>
      <color theme="1"/>
      <name val="Aptos Narrow"/>
      <family val="2"/>
    </font>
    <font>
      <vertAlign val="superscript"/>
      <sz val="11"/>
      <color theme="1"/>
      <name val="Aptos Narrow"/>
      <family val="2"/>
    </font>
    <font>
      <b/>
      <sz val="10"/>
      <name val="Calibri Light"/>
      <family val="2"/>
      <scheme val="major"/>
    </font>
    <font>
      <b/>
      <i/>
      <sz val="10"/>
      <color rgb="FFFF0000"/>
      <name val="Calibri Light"/>
      <family val="2"/>
      <scheme val="major"/>
    </font>
    <font>
      <sz val="12"/>
      <name val="Aptos Narrow"/>
      <family val="2"/>
    </font>
    <font>
      <sz val="11"/>
      <color theme="1"/>
      <name val="Calibri"/>
      <family val="2"/>
      <scheme val="minor"/>
    </font>
    <font>
      <b/>
      <sz val="12"/>
      <color rgb="FFFF0000"/>
      <name val="Futura Bk BT"/>
      <family val="2"/>
    </font>
    <font>
      <sz val="12"/>
      <color rgb="FFFF0000"/>
      <name val="Futura Bk BT"/>
      <family val="2"/>
    </font>
    <font>
      <sz val="11"/>
      <color theme="1"/>
      <name val="Calibri Light"/>
      <family val="3"/>
      <charset val="134"/>
      <scheme val="major"/>
    </font>
    <font>
      <i/>
      <sz val="10"/>
      <color rgb="FFFF0000"/>
      <name val="Calibri Light"/>
      <family val="3"/>
      <charset val="134"/>
      <scheme val="major"/>
    </font>
  </fonts>
  <fills count="9">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C6E0B4"/>
        <bgColor rgb="FFC6E0B4"/>
      </patternFill>
    </fill>
    <fill>
      <patternFill patternType="solid">
        <fgColor theme="0"/>
        <bgColor indexed="64"/>
      </patternFill>
    </fill>
    <fill>
      <patternFill patternType="solid">
        <fgColor rgb="FFFFFFFF"/>
        <bgColor rgb="FFFFFFFF"/>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38" fillId="0" borderId="0"/>
    <xf numFmtId="43" fontId="48" fillId="0" borderId="0" applyFont="0" applyFill="0" applyBorder="0" applyAlignment="0" applyProtection="0"/>
  </cellStyleXfs>
  <cellXfs count="185">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3" fillId="0" borderId="0" xfId="0" applyFont="1"/>
    <xf numFmtId="0" fontId="3" fillId="0" borderId="0" xfId="0" applyFont="1" applyAlignment="1">
      <alignment vertical="center"/>
    </xf>
    <xf numFmtId="0" fontId="4" fillId="0" borderId="0" xfId="0" applyFont="1" applyAlignment="1">
      <alignment horizontal="left"/>
    </xf>
    <xf numFmtId="0" fontId="5" fillId="3" borderId="1" xfId="0" applyFont="1" applyFill="1" applyBorder="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top"/>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0" borderId="1" xfId="0" applyFont="1" applyBorder="1" applyAlignment="1">
      <alignment horizontal="left" vertical="center"/>
    </xf>
    <xf numFmtId="0" fontId="3" fillId="0" borderId="3" xfId="0" applyFont="1" applyBorder="1" applyAlignment="1">
      <alignment horizontal="left" vertical="center"/>
    </xf>
    <xf numFmtId="0" fontId="4" fillId="0" borderId="0" xfId="0" applyFont="1"/>
    <xf numFmtId="0" fontId="8" fillId="0" borderId="0" xfId="0" applyFont="1"/>
    <xf numFmtId="0" fontId="3" fillId="3"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9" fillId="3" borderId="1" xfId="0" applyFont="1" applyFill="1" applyBorder="1" applyAlignment="1">
      <alignment horizontal="center" vertical="center" wrapText="1"/>
    </xf>
    <xf numFmtId="0" fontId="9" fillId="0" borderId="0" xfId="0" applyFont="1" applyAlignment="1">
      <alignment horizontal="center" vertical="center" wrapText="1"/>
    </xf>
    <xf numFmtId="0" fontId="3" fillId="0" borderId="1" xfId="0" applyFont="1" applyBorder="1" applyAlignment="1">
      <alignment horizontal="center" vertical="center"/>
    </xf>
    <xf numFmtId="0" fontId="9" fillId="0" borderId="0" xfId="0" applyFont="1" applyAlignment="1">
      <alignment horizontal="center" wrapText="1"/>
    </xf>
    <xf numFmtId="0" fontId="3" fillId="3"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0" xfId="0" applyFont="1" applyAlignment="1">
      <alignment vertical="center" wrapText="1"/>
    </xf>
    <xf numFmtId="0" fontId="10" fillId="0" borderId="0" xfId="0" applyFont="1" applyAlignment="1">
      <alignment horizontal="left" vertical="center" wrapText="1"/>
    </xf>
    <xf numFmtId="0" fontId="3" fillId="4" borderId="1" xfId="0" applyFont="1" applyFill="1" applyBorder="1" applyAlignment="1">
      <alignment vertical="center" wrapText="1"/>
    </xf>
    <xf numFmtId="0" fontId="3" fillId="0" borderId="0" xfId="0" applyFont="1" applyAlignment="1">
      <alignment horizontal="left" vertical="center"/>
    </xf>
    <xf numFmtId="0" fontId="3" fillId="0" borderId="1" xfId="0" applyFont="1" applyBorder="1" applyAlignment="1">
      <alignment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vertical="center"/>
    </xf>
    <xf numFmtId="0" fontId="3" fillId="0" borderId="1" xfId="0" applyFont="1" applyBorder="1" applyAlignment="1">
      <alignment horizontal="center" vertical="center" wrapText="1"/>
    </xf>
    <xf numFmtId="0" fontId="11" fillId="0" borderId="0" xfId="0" applyFont="1" applyAlignment="1">
      <alignment horizontal="left" vertical="center"/>
    </xf>
    <xf numFmtId="0" fontId="3" fillId="0" borderId="12" xfId="0" applyFont="1" applyBorder="1" applyAlignment="1">
      <alignment horizontal="left" vertical="center"/>
    </xf>
    <xf numFmtId="0" fontId="5" fillId="3" borderId="1" xfId="0" applyFont="1" applyFill="1" applyBorder="1" applyAlignment="1">
      <alignment vertical="center"/>
    </xf>
    <xf numFmtId="0" fontId="3" fillId="0" borderId="0" xfId="0" applyFont="1" applyAlignment="1">
      <alignment horizontal="right" vertical="center"/>
    </xf>
    <xf numFmtId="164" fontId="3" fillId="5" borderId="1" xfId="0" applyNumberFormat="1" applyFont="1" applyFill="1" applyBorder="1" applyAlignment="1">
      <alignment horizontal="center" vertical="center"/>
    </xf>
    <xf numFmtId="0" fontId="12" fillId="0" borderId="0" xfId="0" applyFont="1" applyAlignment="1">
      <alignment vertical="center"/>
    </xf>
    <xf numFmtId="0" fontId="13" fillId="0" borderId="0" xfId="0" applyFont="1"/>
    <xf numFmtId="0" fontId="7" fillId="5"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0" fillId="0" borderId="0" xfId="0" applyAlignment="1">
      <alignment horizontal="left" vertical="center" wrapText="1"/>
    </xf>
    <xf numFmtId="0" fontId="12" fillId="0" borderId="0" xfId="0" applyFont="1"/>
    <xf numFmtId="0" fontId="6" fillId="0" borderId="0" xfId="0" applyFont="1"/>
    <xf numFmtId="0" fontId="15" fillId="0" borderId="1" xfId="0" applyFont="1" applyBorder="1" applyAlignment="1">
      <alignment horizontal="center"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3" fillId="0" borderId="0" xfId="0" applyFont="1" applyAlignment="1">
      <alignment horizontal="left"/>
    </xf>
    <xf numFmtId="0" fontId="0" fillId="0" borderId="0" xfId="0" applyAlignment="1">
      <alignment horizontal="left" wrapText="1"/>
    </xf>
    <xf numFmtId="0" fontId="4" fillId="0" borderId="0" xfId="0" applyFont="1" applyAlignment="1">
      <alignment vertical="center"/>
    </xf>
    <xf numFmtId="0" fontId="10" fillId="3" borderId="7" xfId="0" applyFont="1" applyFill="1" applyBorder="1" applyAlignment="1">
      <alignment horizontal="center" vertical="center"/>
    </xf>
    <xf numFmtId="0" fontId="23" fillId="3" borderId="6" xfId="0" applyFont="1" applyFill="1" applyBorder="1" applyAlignment="1">
      <alignment horizontal="center" vertical="center" wrapText="1"/>
    </xf>
    <xf numFmtId="0" fontId="24" fillId="3" borderId="17"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10" fontId="8" fillId="0" borderId="1" xfId="0" applyNumberFormat="1" applyFont="1" applyBorder="1" applyAlignment="1">
      <alignment horizontal="center" vertical="center" wrapText="1"/>
    </xf>
    <xf numFmtId="10" fontId="8" fillId="0" borderId="1" xfId="0" applyNumberFormat="1" applyFont="1" applyBorder="1" applyAlignment="1">
      <alignment vertical="center" wrapText="1"/>
    </xf>
    <xf numFmtId="0" fontId="7" fillId="0" borderId="0" xfId="0" applyFont="1" applyAlignment="1">
      <alignment horizontal="right" vertical="center" indent="1"/>
    </xf>
    <xf numFmtId="10" fontId="3" fillId="0" borderId="0" xfId="0" applyNumberFormat="1" applyFont="1" applyAlignment="1">
      <alignment vertical="center"/>
    </xf>
    <xf numFmtId="0" fontId="12" fillId="0" borderId="0" xfId="0" applyFont="1" applyAlignment="1">
      <alignment horizontal="left" vertical="center" wrapText="1"/>
    </xf>
    <xf numFmtId="0" fontId="4" fillId="0" borderId="0" xfId="0" applyFont="1" applyAlignment="1">
      <alignment vertical="center" wrapText="1"/>
    </xf>
    <xf numFmtId="0" fontId="12" fillId="0" borderId="18" xfId="0" applyFont="1" applyBorder="1" applyAlignment="1">
      <alignment vertical="center"/>
    </xf>
    <xf numFmtId="0" fontId="12" fillId="0" borderId="0" xfId="0" applyFont="1" applyAlignment="1">
      <alignment vertical="center" wrapText="1"/>
    </xf>
    <xf numFmtId="0" fontId="6" fillId="0" borderId="0" xfId="0" applyFont="1" applyAlignment="1">
      <alignment vertical="center"/>
    </xf>
    <xf numFmtId="0" fontId="28" fillId="6" borderId="19" xfId="0" applyFont="1" applyFill="1" applyBorder="1" applyAlignment="1">
      <alignment horizontal="center" vertical="center" wrapText="1"/>
    </xf>
    <xf numFmtId="0" fontId="28" fillId="6" borderId="20" xfId="0" applyFont="1" applyFill="1" applyBorder="1" applyAlignment="1">
      <alignment horizontal="center" vertical="center" wrapText="1"/>
    </xf>
    <xf numFmtId="0" fontId="28" fillId="6" borderId="21" xfId="0" applyFont="1" applyFill="1" applyBorder="1" applyAlignment="1">
      <alignment horizontal="center" vertical="center" wrapText="1"/>
    </xf>
    <xf numFmtId="0" fontId="28" fillId="6" borderId="19" xfId="0" applyFont="1" applyFill="1" applyBorder="1" applyAlignment="1">
      <alignment vertical="center"/>
    </xf>
    <xf numFmtId="0" fontId="30" fillId="0" borderId="19" xfId="0" applyFont="1" applyBorder="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7" fillId="3" borderId="1" xfId="0" applyFont="1" applyFill="1" applyBorder="1" applyAlignment="1">
      <alignment horizontal="left" vertical="center" wrapText="1"/>
    </xf>
    <xf numFmtId="0" fontId="4" fillId="0" borderId="14" xfId="0" applyFont="1" applyBorder="1" applyAlignment="1">
      <alignment horizontal="left" vertical="center" wrapText="1"/>
    </xf>
    <xf numFmtId="0" fontId="3" fillId="3" borderId="1" xfId="0" applyFont="1" applyFill="1" applyBorder="1" applyAlignment="1">
      <alignment horizontal="left" vertical="center" wrapText="1"/>
    </xf>
    <xf numFmtId="0" fontId="27" fillId="3" borderId="1" xfId="0" applyFont="1" applyFill="1" applyBorder="1" applyAlignment="1">
      <alignment horizontal="left" vertical="center" wrapText="1"/>
    </xf>
    <xf numFmtId="0" fontId="27" fillId="0" borderId="1" xfId="0" applyFont="1" applyBorder="1" applyAlignment="1">
      <alignment horizontal="left" vertical="center" wrapText="1"/>
    </xf>
    <xf numFmtId="10" fontId="8" fillId="0" borderId="3" xfId="0" applyNumberFormat="1" applyFont="1" applyBorder="1" applyAlignment="1">
      <alignment horizontal="center" vertical="center" wrapText="1"/>
    </xf>
    <xf numFmtId="0" fontId="30" fillId="0" borderId="19" xfId="0" applyFont="1" applyBorder="1" applyAlignment="1">
      <alignment horizontal="center" vertical="center" wrapText="1"/>
    </xf>
    <xf numFmtId="0" fontId="3" fillId="0" borderId="1" xfId="0" quotePrefix="1" applyFont="1" applyBorder="1" applyAlignment="1">
      <alignment horizontal="left" vertical="center" wrapText="1"/>
    </xf>
    <xf numFmtId="0" fontId="40" fillId="0" borderId="1" xfId="0" applyFont="1" applyBorder="1" applyAlignment="1">
      <alignment horizontal="left" vertical="center" wrapText="1"/>
    </xf>
    <xf numFmtId="0" fontId="39" fillId="0" borderId="1" xfId="0" applyFont="1" applyBorder="1" applyAlignment="1">
      <alignment horizontal="left" vertical="center" wrapText="1"/>
    </xf>
    <xf numFmtId="0" fontId="41" fillId="0" borderId="0" xfId="0" applyFont="1"/>
    <xf numFmtId="0" fontId="30" fillId="8" borderId="19" xfId="0" applyFont="1" applyFill="1" applyBorder="1" applyAlignment="1">
      <alignment horizontal="center" vertical="center"/>
    </xf>
    <xf numFmtId="0" fontId="43" fillId="0" borderId="1" xfId="0" applyFont="1" applyBorder="1" applyAlignment="1">
      <alignment horizontal="center" vertical="center" wrapText="1"/>
    </xf>
    <xf numFmtId="0" fontId="46" fillId="0" borderId="0" xfId="0" applyFont="1" applyAlignment="1">
      <alignment vertical="center"/>
    </xf>
    <xf numFmtId="43" fontId="3" fillId="0" borderId="0" xfId="2" applyFont="1" applyAlignment="1">
      <alignment horizontal="left" vertical="center" wrapText="1"/>
    </xf>
    <xf numFmtId="43" fontId="3" fillId="0" borderId="0" xfId="0" applyNumberFormat="1" applyFont="1" applyAlignment="1">
      <alignment horizontal="left" vertical="center" wrapText="1"/>
    </xf>
    <xf numFmtId="0" fontId="51" fillId="0" borderId="1" xfId="0" applyFont="1" applyBorder="1" applyAlignment="1">
      <alignment horizontal="left" vertical="center" wrapText="1"/>
    </xf>
    <xf numFmtId="0" fontId="52" fillId="0" borderId="1" xfId="0" applyFont="1" applyBorder="1" applyAlignment="1">
      <alignment horizontal="left" vertical="center" wrapText="1"/>
    </xf>
    <xf numFmtId="0" fontId="4" fillId="0" borderId="0" xfId="0" applyFont="1" applyAlignment="1">
      <alignment horizontal="left" vertical="center" wrapText="1"/>
    </xf>
    <xf numFmtId="0" fontId="31" fillId="7" borderId="1" xfId="0" applyFont="1" applyFill="1" applyBorder="1" applyAlignment="1">
      <alignment horizontal="left" vertical="center" wrapText="1"/>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24" fillId="3" borderId="15" xfId="0" applyFont="1" applyFill="1" applyBorder="1" applyAlignment="1">
      <alignment horizontal="center" vertical="center" wrapText="1"/>
    </xf>
    <xf numFmtId="0" fontId="24" fillId="3" borderId="16"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27" fillId="0" borderId="3" xfId="0" applyFont="1" applyBorder="1" applyAlignment="1">
      <alignment horizontal="left" vertical="center" wrapText="1"/>
    </xf>
    <xf numFmtId="0" fontId="27" fillId="0" borderId="4" xfId="0" applyFont="1" applyBorder="1" applyAlignment="1">
      <alignment horizontal="left"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0" fontId="28" fillId="0" borderId="19" xfId="0" applyFont="1" applyBorder="1" applyAlignment="1">
      <alignment horizontal="left" vertical="center" wrapText="1"/>
    </xf>
    <xf numFmtId="0" fontId="47" fillId="0" borderId="3" xfId="0" applyFont="1" applyBorder="1" applyAlignment="1">
      <alignment horizontal="center" vertical="center" wrapText="1"/>
    </xf>
    <xf numFmtId="0" fontId="0" fillId="0" borderId="19" xfId="0" applyBorder="1"/>
    <xf numFmtId="0" fontId="28" fillId="6" borderId="19"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28" fillId="6" borderId="21" xfId="0" applyFont="1" applyFill="1" applyBorder="1" applyAlignment="1">
      <alignment horizontal="center" vertical="center" wrapText="1"/>
    </xf>
    <xf numFmtId="0" fontId="28" fillId="6" borderId="22" xfId="0" applyFont="1" applyFill="1" applyBorder="1" applyAlignment="1">
      <alignment horizontal="center" vertical="center" wrapText="1"/>
    </xf>
    <xf numFmtId="0" fontId="12" fillId="0" borderId="0" xfId="0" applyFont="1" applyAlignment="1">
      <alignment horizontal="left" vertical="center" wrapText="1"/>
    </xf>
    <xf numFmtId="0" fontId="29" fillId="6" borderId="19" xfId="0" applyFont="1" applyFill="1" applyBorder="1" applyAlignment="1">
      <alignment horizontal="right" vertical="center" wrapText="1"/>
    </xf>
    <xf numFmtId="0" fontId="7" fillId="3" borderId="4"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7" fillId="3" borderId="3"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2" fillId="0" borderId="0" xfId="0" applyFont="1" applyAlignment="1">
      <alignment horizontal="left" wrapText="1"/>
    </xf>
    <xf numFmtId="0" fontId="3" fillId="3" borderId="3"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2" fillId="0" borderId="1" xfId="0" applyFont="1" applyBorder="1" applyAlignment="1">
      <alignment horizontal="left" vertical="top" wrapText="1"/>
    </xf>
    <xf numFmtId="0" fontId="22" fillId="0" borderId="10" xfId="0" applyFont="1" applyBorder="1" applyAlignment="1">
      <alignment horizontal="left" vertical="top" wrapText="1"/>
    </xf>
    <xf numFmtId="0" fontId="22" fillId="0" borderId="14" xfId="0" applyFont="1" applyBorder="1" applyAlignment="1">
      <alignment horizontal="left" vertical="top" wrapText="1"/>
    </xf>
    <xf numFmtId="0" fontId="22" fillId="0" borderId="11" xfId="0" applyFont="1" applyBorder="1" applyAlignment="1">
      <alignment horizontal="left" vertical="top" wrapText="1"/>
    </xf>
    <xf numFmtId="0" fontId="10" fillId="3" borderId="6"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21" fillId="3" borderId="9"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4" fillId="0" borderId="0" xfId="0" applyFont="1" applyAlignment="1">
      <alignment horizontal="left"/>
    </xf>
    <xf numFmtId="0" fontId="3" fillId="0" borderId="1" xfId="0" applyFont="1" applyBorder="1" applyAlignment="1">
      <alignment horizontal="center" vertical="center" wrapText="1"/>
    </xf>
    <xf numFmtId="1" fontId="3" fillId="0" borderId="3" xfId="0" applyNumberFormat="1" applyFont="1" applyBorder="1" applyAlignment="1">
      <alignment horizontal="center" vertical="center"/>
    </xf>
    <xf numFmtId="1" fontId="3" fillId="0" borderId="4" xfId="0" applyNumberFormat="1"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3" borderId="1" xfId="0" applyFont="1" applyFill="1" applyBorder="1" applyAlignment="1">
      <alignment horizontal="right" vertical="center"/>
    </xf>
    <xf numFmtId="0" fontId="3" fillId="3" borderId="6" xfId="0" applyFont="1" applyFill="1" applyBorder="1" applyAlignment="1">
      <alignment horizontal="right" vertical="center"/>
    </xf>
    <xf numFmtId="0" fontId="3" fillId="3" borderId="2" xfId="0" applyFont="1" applyFill="1" applyBorder="1" applyAlignment="1">
      <alignment horizontal="right" vertical="center"/>
    </xf>
    <xf numFmtId="0" fontId="3" fillId="3" borderId="9" xfId="0" applyFont="1" applyFill="1" applyBorder="1" applyAlignment="1">
      <alignment horizontal="right"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3" borderId="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top"/>
    </xf>
    <xf numFmtId="0" fontId="7" fillId="3" borderId="1"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0" xfId="0" applyFont="1" applyAlignment="1">
      <alignment horizontal="left" wrapText="1"/>
    </xf>
    <xf numFmtId="0" fontId="9" fillId="0" borderId="0" xfId="0" applyFont="1" applyAlignment="1">
      <alignment horizont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3" borderId="1" xfId="0" applyFont="1" applyFill="1" applyBorder="1" applyAlignment="1">
      <alignment horizontal="center" vertical="center" wrapText="1"/>
    </xf>
    <xf numFmtId="14" fontId="3" fillId="4" borderId="1" xfId="0" applyNumberFormat="1"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lignment horizontal="left" vertical="center"/>
    </xf>
    <xf numFmtId="14" fontId="3" fillId="0" borderId="1" xfId="0" applyNumberFormat="1" applyFont="1" applyBorder="1" applyAlignment="1">
      <alignment horizontal="left" vertical="center" wrapText="1"/>
    </xf>
    <xf numFmtId="0" fontId="10" fillId="4" borderId="0" xfId="0" applyFont="1" applyFill="1" applyAlignment="1">
      <alignment horizontal="left" vertical="center" wrapText="1"/>
    </xf>
    <xf numFmtId="0" fontId="3" fillId="4" borderId="3"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4" xfId="0" applyFont="1" applyFill="1" applyBorder="1" applyAlignment="1">
      <alignment horizontal="left" vertical="center" wrapText="1"/>
    </xf>
    <xf numFmtId="0" fontId="45" fillId="0" borderId="3" xfId="0" applyFont="1" applyBorder="1" applyAlignment="1">
      <alignment horizontal="left" vertical="center" wrapText="1"/>
    </xf>
    <xf numFmtId="0" fontId="45" fillId="0" borderId="5" xfId="0" applyFont="1" applyBorder="1" applyAlignment="1">
      <alignment horizontal="left" vertical="center" wrapText="1"/>
    </xf>
    <xf numFmtId="0" fontId="45" fillId="0" borderId="4" xfId="0" applyFont="1" applyBorder="1" applyAlignment="1">
      <alignment horizontal="left" vertical="center" wrapText="1"/>
    </xf>
    <xf numFmtId="0" fontId="3" fillId="0" borderId="1" xfId="0" applyFont="1" applyBorder="1" applyAlignment="1">
      <alignment horizontal="left" vertical="center" wrapText="1"/>
    </xf>
    <xf numFmtId="0" fontId="9" fillId="3" borderId="1" xfId="0" applyFont="1" applyFill="1" applyBorder="1" applyAlignment="1">
      <alignment horizontal="center" vertical="center" wrapText="1"/>
    </xf>
  </cellXfs>
  <cellStyles count="3">
    <cellStyle name="Comma" xfId="2" builtinId="3"/>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1939631</xdr:colOff>
      <xdr:row>33</xdr:row>
      <xdr:rowOff>571989</xdr:rowOff>
    </xdr:from>
    <xdr:to>
      <xdr:col>1</xdr:col>
      <xdr:colOff>287410</xdr:colOff>
      <xdr:row>33</xdr:row>
      <xdr:rowOff>1221594</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rot="5400000">
          <a:off x="2019641" y="11931748"/>
          <a:ext cx="649605" cy="80962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18410" y="5433060"/>
          <a:ext cx="243078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xdr:colOff>
      <xdr:row>30</xdr:row>
      <xdr:rowOff>40640</xdr:rowOff>
    </xdr:from>
    <xdr:to>
      <xdr:col>1</xdr:col>
      <xdr:colOff>1136015</xdr:colOff>
      <xdr:row>30</xdr:row>
      <xdr:rowOff>1387475</xdr:rowOff>
    </xdr:to>
    <xdr:pic>
      <xdr:nvPicPr>
        <xdr:cNvPr id="4" name="Picture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stretch>
          <a:fillRect/>
        </a:stretch>
      </xdr:blipFill>
      <xdr:spPr>
        <a:xfrm>
          <a:off x="1988820" y="7900670"/>
          <a:ext cx="1075055" cy="1346835"/>
        </a:xfrm>
        <a:prstGeom prst="rect">
          <a:avLst/>
        </a:prstGeom>
      </xdr:spPr>
    </xdr:pic>
    <xdr:clientData/>
  </xdr:twoCellAnchor>
  <xdr:twoCellAnchor editAs="oneCell">
    <xdr:from>
      <xdr:col>2</xdr:col>
      <xdr:colOff>163830</xdr:colOff>
      <xdr:row>30</xdr:row>
      <xdr:rowOff>145415</xdr:rowOff>
    </xdr:from>
    <xdr:to>
      <xdr:col>2</xdr:col>
      <xdr:colOff>1130300</xdr:colOff>
      <xdr:row>30</xdr:row>
      <xdr:rowOff>1269365</xdr:rowOff>
    </xdr:to>
    <xdr:pic>
      <xdr:nvPicPr>
        <xdr:cNvPr id="6" name="Picture 3">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cstate="print"/>
        <a:stretch>
          <a:fillRect/>
        </a:stretch>
      </xdr:blipFill>
      <xdr:spPr>
        <a:xfrm>
          <a:off x="3280410" y="8005445"/>
          <a:ext cx="966470" cy="1123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2</xdr:row>
      <xdr:rowOff>0</xdr:rowOff>
    </xdr:from>
    <xdr:to>
      <xdr:col>1</xdr:col>
      <xdr:colOff>838835</xdr:colOff>
      <xdr:row>2</xdr:row>
      <xdr:rowOff>1793875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620" y="697230"/>
          <a:ext cx="2827655" cy="1793875"/>
        </a:xfrm>
        <a:prstGeom prst="rect">
          <a:avLst/>
        </a:prstGeom>
      </xdr:spPr>
    </xdr:pic>
    <xdr:clientData/>
  </xdr:twoCellAnchor>
  <xdr:twoCellAnchor editAs="oneCell">
    <xdr:from>
      <xdr:col>0</xdr:col>
      <xdr:colOff>33655</xdr:colOff>
      <xdr:row>2</xdr:row>
      <xdr:rowOff>1776730</xdr:rowOff>
    </xdr:from>
    <xdr:to>
      <xdr:col>1</xdr:col>
      <xdr:colOff>635635</xdr:colOff>
      <xdr:row>2</xdr:row>
      <xdr:rowOff>3522345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33655" y="2473960"/>
          <a:ext cx="2604135" cy="17494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31"/>
  <sheetViews>
    <sheetView tabSelected="1" zoomScale="85" zoomScaleNormal="85" zoomScalePageLayoutView="89" workbookViewId="0">
      <selection activeCell="M9" sqref="M9"/>
    </sheetView>
  </sheetViews>
  <sheetFormatPr defaultColWidth="9.1796875" defaultRowHeight="14.5"/>
  <cols>
    <col min="1" max="1" width="37.81640625" style="75" customWidth="1"/>
    <col min="2" max="2" width="56.81640625" style="75" customWidth="1"/>
    <col min="3" max="3" width="26.1796875" style="75" customWidth="1"/>
    <col min="4" max="4" width="12.1796875" style="75" bestFit="1" customWidth="1"/>
    <col min="5" max="16384" width="9.1796875" style="75"/>
  </cols>
  <sheetData>
    <row r="1" spans="1:5" ht="30" customHeight="1">
      <c r="A1" s="76" t="s">
        <v>0</v>
      </c>
    </row>
    <row r="2" spans="1:5" ht="42" customHeight="1">
      <c r="A2" s="6" t="s">
        <v>1</v>
      </c>
      <c r="B2" s="23" t="s">
        <v>2</v>
      </c>
      <c r="C2" s="65"/>
    </row>
    <row r="3" spans="1:5" ht="25" customHeight="1">
      <c r="A3" s="77" t="s">
        <v>3</v>
      </c>
      <c r="B3" s="23" t="s">
        <v>4</v>
      </c>
    </row>
    <row r="4" spans="1:5" ht="25" customHeight="1">
      <c r="A4" s="77" t="s">
        <v>5</v>
      </c>
      <c r="B4" s="23" t="s">
        <v>6</v>
      </c>
    </row>
    <row r="5" spans="1:5" ht="25" customHeight="1">
      <c r="A5" s="77" t="s">
        <v>7</v>
      </c>
      <c r="B5" s="84" t="s">
        <v>8</v>
      </c>
      <c r="D5" s="91"/>
    </row>
    <row r="6" spans="1:5" ht="25" customHeight="1">
      <c r="A6" s="77" t="s">
        <v>9</v>
      </c>
      <c r="B6" s="23">
        <v>20</v>
      </c>
      <c r="D6" s="92"/>
    </row>
    <row r="7" spans="1:5" ht="25" customHeight="1">
      <c r="A7" s="77" t="s">
        <v>10</v>
      </c>
      <c r="B7" s="84" t="s">
        <v>11</v>
      </c>
      <c r="E7" s="92"/>
    </row>
    <row r="8" spans="1:5" ht="30" customHeight="1">
      <c r="A8" s="78" t="s">
        <v>12</v>
      </c>
      <c r="B8" s="78"/>
    </row>
    <row r="9" spans="1:5" ht="30" customHeight="1">
      <c r="A9" s="77" t="s">
        <v>13</v>
      </c>
      <c r="B9" s="93" t="s">
        <v>310</v>
      </c>
    </row>
    <row r="10" spans="1:5" ht="30" customHeight="1">
      <c r="A10" s="77" t="s">
        <v>14</v>
      </c>
      <c r="B10" s="93" t="s">
        <v>311</v>
      </c>
    </row>
    <row r="11" spans="1:5" ht="30" customHeight="1">
      <c r="A11" s="77" t="s">
        <v>15</v>
      </c>
      <c r="B11" s="93" t="s">
        <v>16</v>
      </c>
    </row>
    <row r="12" spans="1:5" ht="69.650000000000006" customHeight="1">
      <c r="A12" s="77" t="s">
        <v>17</v>
      </c>
      <c r="B12" s="93" t="s">
        <v>312</v>
      </c>
    </row>
    <row r="13" spans="1:5" ht="25" customHeight="1">
      <c r="A13" s="77" t="s">
        <v>18</v>
      </c>
      <c r="B13" s="93" t="s">
        <v>21</v>
      </c>
    </row>
    <row r="14" spans="1:5" ht="25" customHeight="1">
      <c r="A14" s="77" t="s">
        <v>20</v>
      </c>
      <c r="B14" s="93" t="s">
        <v>16</v>
      </c>
    </row>
    <row r="15" spans="1:5" ht="25" customHeight="1">
      <c r="A15" s="77" t="s">
        <v>22</v>
      </c>
      <c r="B15" s="93" t="s">
        <v>313</v>
      </c>
    </row>
    <row r="16" spans="1:5" ht="25" customHeight="1">
      <c r="A16" s="77" t="s">
        <v>23</v>
      </c>
      <c r="B16" s="93" t="s">
        <v>313</v>
      </c>
    </row>
    <row r="17" spans="1:2" ht="25" customHeight="1">
      <c r="A17" s="77" t="s">
        <v>24</v>
      </c>
      <c r="B17" s="93" t="s">
        <v>21</v>
      </c>
    </row>
    <row r="18" spans="1:2" ht="30" customHeight="1">
      <c r="A18" s="76" t="s">
        <v>25</v>
      </c>
      <c r="B18" s="76"/>
    </row>
    <row r="19" spans="1:2" ht="25" customHeight="1">
      <c r="A19" s="79" t="s">
        <v>26</v>
      </c>
      <c r="B19" s="94"/>
    </row>
    <row r="20" spans="1:2" ht="28.4" customHeight="1">
      <c r="A20" s="77" t="s">
        <v>27</v>
      </c>
      <c r="B20" s="93" t="s">
        <v>28</v>
      </c>
    </row>
    <row r="21" spans="1:2" ht="25" customHeight="1">
      <c r="A21" s="77" t="s">
        <v>29</v>
      </c>
      <c r="B21" s="93" t="s">
        <v>28</v>
      </c>
    </row>
    <row r="22" spans="1:2" ht="25" customHeight="1">
      <c r="A22" s="77" t="s">
        <v>30</v>
      </c>
      <c r="B22" s="93" t="s">
        <v>21</v>
      </c>
    </row>
    <row r="23" spans="1:2" ht="25" customHeight="1">
      <c r="A23" s="77" t="s">
        <v>31</v>
      </c>
      <c r="B23" s="93" t="s">
        <v>21</v>
      </c>
    </row>
    <row r="24" spans="1:2" ht="30" customHeight="1">
      <c r="A24" s="76" t="s">
        <v>32</v>
      </c>
      <c r="B24" s="76"/>
    </row>
    <row r="25" spans="1:2" ht="102" customHeight="1">
      <c r="A25" s="80" t="s">
        <v>33</v>
      </c>
      <c r="B25" s="81" t="s">
        <v>34</v>
      </c>
    </row>
    <row r="26" spans="1:2" ht="25" customHeight="1">
      <c r="A26" s="80" t="s">
        <v>35</v>
      </c>
      <c r="B26" s="81" t="s">
        <v>36</v>
      </c>
    </row>
    <row r="27" spans="1:2" ht="25" customHeight="1">
      <c r="A27" s="80" t="s">
        <v>37</v>
      </c>
      <c r="B27" s="81" t="s">
        <v>38</v>
      </c>
    </row>
    <row r="28" spans="1:2" ht="25" customHeight="1">
      <c r="A28" s="43"/>
      <c r="B28" s="43"/>
    </row>
    <row r="29" spans="1:2" ht="30" customHeight="1">
      <c r="A29" s="95" t="s">
        <v>39</v>
      </c>
      <c r="B29" s="95"/>
    </row>
    <row r="30" spans="1:2" ht="33.65" customHeight="1">
      <c r="A30" s="96" t="s">
        <v>40</v>
      </c>
      <c r="B30" s="96"/>
    </row>
    <row r="31" spans="1:2">
      <c r="A31" s="96"/>
      <c r="B31" s="96"/>
    </row>
  </sheetData>
  <mergeCells count="2">
    <mergeCell ref="A29:B29"/>
    <mergeCell ref="A30:B31"/>
  </mergeCells>
  <printOptions verticalCentered="1"/>
  <pageMargins left="0.39370078740157499" right="0.39370078740157499" top="0.98425196850393704" bottom="0.98425196850393704" header="0.39370078740157499" footer="0.39370078740157499"/>
  <pageSetup paperSize="9" scale="79" orientation="portrait"/>
  <headerFooter>
    <oddHeader>&amp;C&amp;G&amp;R&amp;9The Basic Ingredients Ltd
&amp;8 18 Platt Street, London, NW1 1RP     
T: 44(0)1727 760880
Registered No. 11242078
Registered in the UK</oddHeader>
    <oddFooter>&amp;L&amp;"-,Bold"&amp;9
Doc Name: Food Specification   Doc Number: BASIC-18   Version: V06   Issue Date: 29/06/2024
Issued By: Nancy Deng  Authorised By: Emma Du&amp;C
&amp;R&amp;"-,Bold"&amp;10Confidential&amp;"-,Regular"
&amp;D - Page &amp;P of 5</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8"/>
  <sheetViews>
    <sheetView zoomScale="74" zoomScaleNormal="85" zoomScalePageLayoutView="88" workbookViewId="0">
      <selection activeCell="R10" sqref="R10"/>
    </sheetView>
  </sheetViews>
  <sheetFormatPr defaultColWidth="9.1796875" defaultRowHeight="14.5"/>
  <cols>
    <col min="1" max="1" width="3.81640625" style="4" customWidth="1"/>
    <col min="2" max="2" width="29.81640625" style="4" customWidth="1"/>
    <col min="3" max="3" width="12.1796875" style="4" customWidth="1"/>
    <col min="4" max="4" width="19.81640625" style="4" customWidth="1"/>
    <col min="5" max="5" width="16" style="4" customWidth="1"/>
    <col min="6" max="6" width="22.7265625" style="4" customWidth="1"/>
    <col min="7" max="7" width="15.1796875" style="4" customWidth="1"/>
    <col min="8" max="8" width="13.453125" style="4" customWidth="1"/>
    <col min="9" max="9" width="15" style="4" customWidth="1"/>
    <col min="10" max="10" width="21" style="4" customWidth="1"/>
    <col min="11" max="16384" width="9.1796875" style="4"/>
  </cols>
  <sheetData>
    <row r="1" spans="1:9" ht="30" customHeight="1">
      <c r="A1" s="13" t="s">
        <v>41</v>
      </c>
      <c r="B1" s="13"/>
      <c r="C1" s="54"/>
    </row>
    <row r="2" spans="1:9" ht="30" customHeight="1">
      <c r="A2" s="97" t="s">
        <v>42</v>
      </c>
      <c r="B2" s="98"/>
      <c r="C2" s="97" t="s">
        <v>43</v>
      </c>
      <c r="D2" s="98"/>
      <c r="E2" s="56" t="s">
        <v>44</v>
      </c>
      <c r="F2" s="55" t="s">
        <v>45</v>
      </c>
      <c r="G2" s="115" t="s">
        <v>46</v>
      </c>
      <c r="H2" s="115" t="s">
        <v>47</v>
      </c>
    </row>
    <row r="3" spans="1:9" ht="35.15" customHeight="1">
      <c r="A3" s="99" t="s">
        <v>48</v>
      </c>
      <c r="B3" s="100"/>
      <c r="C3" s="99" t="s">
        <v>49</v>
      </c>
      <c r="D3" s="100"/>
      <c r="E3" s="57" t="s">
        <v>50</v>
      </c>
      <c r="F3" s="58" t="s">
        <v>51</v>
      </c>
      <c r="G3" s="115"/>
      <c r="H3" s="115"/>
    </row>
    <row r="4" spans="1:9" ht="34.15" customHeight="1">
      <c r="A4" s="101" t="s">
        <v>52</v>
      </c>
      <c r="B4" s="102"/>
      <c r="C4" s="101" t="s">
        <v>53</v>
      </c>
      <c r="D4" s="102"/>
      <c r="E4" s="61">
        <v>0.45</v>
      </c>
      <c r="F4" s="82" t="s">
        <v>54</v>
      </c>
      <c r="G4" s="82" t="s">
        <v>55</v>
      </c>
      <c r="H4" s="62" t="s">
        <v>16</v>
      </c>
    </row>
    <row r="5" spans="1:9" ht="30.65" customHeight="1">
      <c r="A5" s="101" t="s">
        <v>56</v>
      </c>
      <c r="B5" s="102"/>
      <c r="C5" s="101"/>
      <c r="D5" s="102"/>
      <c r="E5" s="61">
        <v>0.16500000000000001</v>
      </c>
      <c r="F5" s="82" t="s">
        <v>57</v>
      </c>
      <c r="G5" s="82" t="s">
        <v>55</v>
      </c>
      <c r="H5" s="62" t="s">
        <v>16</v>
      </c>
    </row>
    <row r="6" spans="1:9" ht="40.9" customHeight="1">
      <c r="A6" s="101" t="s">
        <v>58</v>
      </c>
      <c r="B6" s="102"/>
      <c r="C6" s="101"/>
      <c r="D6" s="102"/>
      <c r="E6" s="61">
        <v>0.1</v>
      </c>
      <c r="F6" s="82" t="s">
        <v>59</v>
      </c>
      <c r="G6" s="82" t="s">
        <v>55</v>
      </c>
      <c r="H6" s="62" t="s">
        <v>16</v>
      </c>
    </row>
    <row r="7" spans="1:9" ht="43.5">
      <c r="A7" s="101" t="s">
        <v>60</v>
      </c>
      <c r="B7" s="102"/>
      <c r="C7" s="101"/>
      <c r="D7" s="102"/>
      <c r="E7" s="61">
        <v>8.5000000000000006E-2</v>
      </c>
      <c r="F7" s="82" t="s">
        <v>61</v>
      </c>
      <c r="G7" s="82" t="s">
        <v>55</v>
      </c>
      <c r="H7" s="62" t="s">
        <v>16</v>
      </c>
    </row>
    <row r="8" spans="1:9" ht="34.9" customHeight="1">
      <c r="A8" s="101" t="s">
        <v>62</v>
      </c>
      <c r="B8" s="102"/>
      <c r="C8" s="101"/>
      <c r="D8" s="102"/>
      <c r="E8" s="61">
        <v>5.8000000000000003E-2</v>
      </c>
      <c r="F8" s="82" t="s">
        <v>63</v>
      </c>
      <c r="G8" s="82" t="s">
        <v>55</v>
      </c>
      <c r="H8" s="62" t="s">
        <v>16</v>
      </c>
    </row>
    <row r="9" spans="1:9" ht="29.15" customHeight="1">
      <c r="A9" s="101" t="s">
        <v>64</v>
      </c>
      <c r="B9" s="102"/>
      <c r="C9" s="101" t="s">
        <v>65</v>
      </c>
      <c r="D9" s="102"/>
      <c r="E9" s="61">
        <v>5.5E-2</v>
      </c>
      <c r="F9" s="82" t="s">
        <v>66</v>
      </c>
      <c r="G9" s="82" t="s">
        <v>55</v>
      </c>
      <c r="H9" s="62" t="s">
        <v>21</v>
      </c>
    </row>
    <row r="10" spans="1:9" ht="31.15" customHeight="1">
      <c r="A10" s="101" t="s">
        <v>67</v>
      </c>
      <c r="B10" s="102"/>
      <c r="C10" s="101"/>
      <c r="D10" s="102"/>
      <c r="E10" s="61">
        <v>2.7E-2</v>
      </c>
      <c r="F10" s="82" t="s">
        <v>68</v>
      </c>
      <c r="G10" s="82" t="s">
        <v>55</v>
      </c>
      <c r="H10" s="62" t="s">
        <v>16</v>
      </c>
    </row>
    <row r="11" spans="1:9" ht="20.149999999999999" customHeight="1">
      <c r="A11" s="101" t="s">
        <v>69</v>
      </c>
      <c r="B11" s="102"/>
      <c r="C11" s="101"/>
      <c r="D11" s="102"/>
      <c r="E11" s="61">
        <v>2.5000000000000001E-2</v>
      </c>
      <c r="F11" s="82" t="s">
        <v>70</v>
      </c>
      <c r="G11" s="82" t="s">
        <v>55</v>
      </c>
      <c r="H11" s="62" t="s">
        <v>16</v>
      </c>
    </row>
    <row r="12" spans="1:9" ht="36.65" customHeight="1">
      <c r="A12" s="101" t="s">
        <v>71</v>
      </c>
      <c r="B12" s="102"/>
      <c r="C12" s="101" t="s">
        <v>72</v>
      </c>
      <c r="D12" s="102"/>
      <c r="E12" s="61">
        <v>0.02</v>
      </c>
      <c r="F12" s="82" t="s">
        <v>73</v>
      </c>
      <c r="G12" s="82" t="s">
        <v>55</v>
      </c>
      <c r="H12" s="62" t="s">
        <v>16</v>
      </c>
    </row>
    <row r="13" spans="1:9" ht="37.15" customHeight="1">
      <c r="A13" s="101" t="s">
        <v>74</v>
      </c>
      <c r="B13" s="102"/>
      <c r="C13" s="59"/>
      <c r="D13" s="60"/>
      <c r="E13" s="61">
        <v>1.4999999999999999E-2</v>
      </c>
      <c r="F13" s="82" t="s">
        <v>61</v>
      </c>
      <c r="G13" s="82" t="s">
        <v>55</v>
      </c>
      <c r="H13" s="62" t="s">
        <v>16</v>
      </c>
    </row>
    <row r="14" spans="1:9" ht="15" customHeight="1">
      <c r="D14" s="63" t="s">
        <v>75</v>
      </c>
      <c r="E14" s="64">
        <f>SUM(E4:E13)</f>
        <v>1</v>
      </c>
      <c r="F14" s="64"/>
      <c r="G14" s="64"/>
    </row>
    <row r="15" spans="1:9" ht="25.5" customHeight="1">
      <c r="A15" s="118" t="s">
        <v>76</v>
      </c>
      <c r="B15" s="118"/>
      <c r="C15" s="118"/>
      <c r="D15" s="118"/>
      <c r="E15" s="118"/>
      <c r="F15" s="118"/>
      <c r="G15" s="118"/>
      <c r="H15" s="118"/>
      <c r="I15" s="118"/>
    </row>
    <row r="16" spans="1:9" ht="25.5" customHeight="1">
      <c r="A16" s="118"/>
      <c r="B16" s="118"/>
      <c r="C16" s="118"/>
      <c r="D16" s="118"/>
      <c r="E16" s="118"/>
      <c r="F16" s="118"/>
      <c r="G16" s="118"/>
      <c r="H16" s="118"/>
      <c r="I16" s="118"/>
    </row>
    <row r="17" spans="1:10" ht="30" customHeight="1">
      <c r="A17" s="13" t="s">
        <v>77</v>
      </c>
      <c r="B17" s="66"/>
      <c r="C17" s="39" t="s">
        <v>78</v>
      </c>
    </row>
    <row r="18" spans="1:10" ht="20.149999999999999" customHeight="1">
      <c r="A18" s="107" t="s">
        <v>79</v>
      </c>
      <c r="B18" s="108"/>
      <c r="C18" s="107" t="s">
        <v>80</v>
      </c>
      <c r="D18" s="108"/>
    </row>
    <row r="19" spans="1:10" ht="31" customHeight="1">
      <c r="A19" s="109" t="s">
        <v>81</v>
      </c>
      <c r="B19" s="110"/>
      <c r="C19" s="105" t="s">
        <v>82</v>
      </c>
      <c r="D19" s="106"/>
      <c r="E19" s="90"/>
      <c r="J19" s="4">
        <f>D20*37+(D24+D29)*17</f>
        <v>0</v>
      </c>
    </row>
    <row r="20" spans="1:10" ht="20.149999999999999" customHeight="1">
      <c r="A20" s="109" t="s">
        <v>83</v>
      </c>
      <c r="B20" s="110"/>
      <c r="C20" s="105">
        <v>19</v>
      </c>
      <c r="D20" s="106"/>
    </row>
    <row r="21" spans="1:10" ht="20.149999999999999" customHeight="1">
      <c r="A21" s="103" t="s">
        <v>84</v>
      </c>
      <c r="B21" s="104"/>
      <c r="C21" s="105">
        <v>2.2999999999999998</v>
      </c>
      <c r="D21" s="106"/>
    </row>
    <row r="22" spans="1:10" ht="20.149999999999999" customHeight="1">
      <c r="A22" s="103" t="s">
        <v>85</v>
      </c>
      <c r="B22" s="104"/>
      <c r="C22" s="105">
        <v>7</v>
      </c>
      <c r="D22" s="106"/>
    </row>
    <row r="23" spans="1:10" ht="20.149999999999999" customHeight="1">
      <c r="A23" s="103" t="s">
        <v>86</v>
      </c>
      <c r="B23" s="104"/>
      <c r="C23" s="105">
        <v>8.8000000000000007</v>
      </c>
      <c r="D23" s="106"/>
    </row>
    <row r="24" spans="1:10" ht="20.149999999999999" customHeight="1">
      <c r="A24" s="109" t="s">
        <v>87</v>
      </c>
      <c r="B24" s="110"/>
      <c r="C24" s="105">
        <v>52</v>
      </c>
      <c r="D24" s="106"/>
    </row>
    <row r="25" spans="1:10" ht="19.5" customHeight="1">
      <c r="A25" s="103" t="s">
        <v>88</v>
      </c>
      <c r="B25" s="104"/>
      <c r="C25" s="105">
        <v>14</v>
      </c>
      <c r="D25" s="106"/>
    </row>
    <row r="26" spans="1:10" ht="20.149999999999999" customHeight="1">
      <c r="A26" s="103" t="s">
        <v>89</v>
      </c>
      <c r="B26" s="104"/>
      <c r="C26" s="112" t="s">
        <v>90</v>
      </c>
      <c r="D26" s="106"/>
    </row>
    <row r="27" spans="1:10" ht="20.149999999999999" customHeight="1">
      <c r="A27" s="103" t="s">
        <v>91</v>
      </c>
      <c r="B27" s="104"/>
      <c r="C27" s="112" t="s">
        <v>90</v>
      </c>
      <c r="D27" s="106"/>
    </row>
    <row r="28" spans="1:10" ht="20.149999999999999" customHeight="1">
      <c r="A28" s="109" t="s">
        <v>92</v>
      </c>
      <c r="B28" s="110"/>
      <c r="C28" s="105">
        <v>7.5</v>
      </c>
      <c r="D28" s="106"/>
    </row>
    <row r="29" spans="1:10" ht="20.149999999999999" customHeight="1">
      <c r="A29" s="109" t="s">
        <v>93</v>
      </c>
      <c r="B29" s="110"/>
      <c r="C29" s="105">
        <v>14</v>
      </c>
      <c r="D29" s="106"/>
    </row>
    <row r="30" spans="1:10" ht="20.149999999999999" customHeight="1">
      <c r="A30" s="109" t="s">
        <v>69</v>
      </c>
      <c r="B30" s="110"/>
      <c r="C30" s="105">
        <v>3.8</v>
      </c>
      <c r="D30" s="106"/>
      <c r="E30" s="67" t="s">
        <v>94</v>
      </c>
      <c r="F30" s="38"/>
      <c r="G30" s="68"/>
      <c r="H30" s="68"/>
      <c r="I30" s="68"/>
      <c r="J30" s="68"/>
    </row>
    <row r="31" spans="1:10" ht="20.149999999999999" customHeight="1">
      <c r="A31" s="90"/>
      <c r="B31" s="67"/>
      <c r="C31" s="69"/>
      <c r="E31" s="68"/>
      <c r="F31" s="68"/>
      <c r="G31" s="68"/>
      <c r="H31" s="68"/>
      <c r="I31" s="68"/>
      <c r="J31" s="68"/>
    </row>
    <row r="32" spans="1:10" ht="30" customHeight="1">
      <c r="A32" s="13" t="s">
        <v>95</v>
      </c>
      <c r="B32" s="54"/>
      <c r="C32" s="54"/>
      <c r="D32" s="54"/>
    </row>
    <row r="33" spans="1:10" ht="75.650000000000006" customHeight="1">
      <c r="A33" s="113"/>
      <c r="B33" s="114" t="s">
        <v>96</v>
      </c>
      <c r="C33" s="114"/>
      <c r="D33" s="114"/>
      <c r="E33" s="71" t="s">
        <v>97</v>
      </c>
      <c r="F33" s="114" t="s">
        <v>98</v>
      </c>
      <c r="G33" s="72" t="s">
        <v>99</v>
      </c>
      <c r="H33" s="116" t="s">
        <v>100</v>
      </c>
      <c r="I33" s="116" t="s">
        <v>101</v>
      </c>
      <c r="J33" s="72" t="s">
        <v>102</v>
      </c>
    </row>
    <row r="34" spans="1:10" ht="15" customHeight="1">
      <c r="A34" s="113"/>
      <c r="B34" s="119" t="s">
        <v>103</v>
      </c>
      <c r="C34" s="119"/>
      <c r="D34" s="119"/>
      <c r="E34" s="70" t="s">
        <v>104</v>
      </c>
      <c r="F34" s="114"/>
      <c r="G34" s="70" t="s">
        <v>104</v>
      </c>
      <c r="H34" s="117"/>
      <c r="I34" s="117"/>
      <c r="J34" s="70" t="s">
        <v>104</v>
      </c>
    </row>
    <row r="35" spans="1:10" ht="25" customHeight="1">
      <c r="A35" s="73" t="s">
        <v>105</v>
      </c>
      <c r="B35" s="111" t="s">
        <v>106</v>
      </c>
      <c r="C35" s="111"/>
      <c r="D35" s="111"/>
      <c r="E35" s="74" t="s">
        <v>107</v>
      </c>
      <c r="F35" s="74" t="s">
        <v>52</v>
      </c>
      <c r="G35" s="74" t="s">
        <v>28</v>
      </c>
      <c r="H35" s="74" t="s">
        <v>52</v>
      </c>
      <c r="I35" s="74" t="s">
        <v>108</v>
      </c>
      <c r="J35" s="74" t="s">
        <v>108</v>
      </c>
    </row>
    <row r="36" spans="1:10" ht="25" customHeight="1">
      <c r="A36" s="73" t="s">
        <v>109</v>
      </c>
      <c r="B36" s="111" t="s">
        <v>110</v>
      </c>
      <c r="C36" s="111"/>
      <c r="D36" s="111"/>
      <c r="E36" s="74" t="s">
        <v>111</v>
      </c>
      <c r="F36" s="74"/>
      <c r="G36" s="83" t="s">
        <v>28</v>
      </c>
      <c r="H36" s="83" t="s">
        <v>112</v>
      </c>
      <c r="I36" s="83" t="s">
        <v>113</v>
      </c>
      <c r="J36" s="74" t="s">
        <v>21</v>
      </c>
    </row>
    <row r="37" spans="1:10" ht="25" customHeight="1">
      <c r="A37" s="73" t="s">
        <v>114</v>
      </c>
      <c r="B37" s="111" t="s">
        <v>115</v>
      </c>
      <c r="C37" s="111"/>
      <c r="D37" s="111"/>
      <c r="E37" s="74" t="s">
        <v>111</v>
      </c>
      <c r="F37" s="74"/>
      <c r="G37" s="83" t="s">
        <v>28</v>
      </c>
      <c r="H37" s="83" t="s">
        <v>116</v>
      </c>
      <c r="I37" s="83" t="s">
        <v>113</v>
      </c>
      <c r="J37" s="74" t="s">
        <v>21</v>
      </c>
    </row>
    <row r="38" spans="1:10" ht="25" customHeight="1">
      <c r="A38" s="73" t="s">
        <v>117</v>
      </c>
      <c r="B38" s="111" t="s">
        <v>118</v>
      </c>
      <c r="C38" s="111"/>
      <c r="D38" s="111"/>
      <c r="E38" s="74" t="s">
        <v>111</v>
      </c>
      <c r="F38" s="74"/>
      <c r="G38" s="74" t="s">
        <v>21</v>
      </c>
      <c r="H38" s="83" t="s">
        <v>119</v>
      </c>
      <c r="I38" s="88" t="s">
        <v>16</v>
      </c>
      <c r="J38" s="74" t="s">
        <v>21</v>
      </c>
    </row>
    <row r="39" spans="1:10" ht="25" customHeight="1">
      <c r="A39" s="73" t="s">
        <v>120</v>
      </c>
      <c r="B39" s="111" t="s">
        <v>121</v>
      </c>
      <c r="C39" s="111"/>
      <c r="D39" s="111"/>
      <c r="E39" s="74" t="s">
        <v>111</v>
      </c>
      <c r="F39" s="74"/>
      <c r="G39" s="74" t="s">
        <v>28</v>
      </c>
      <c r="H39" s="83" t="s">
        <v>122</v>
      </c>
      <c r="I39" s="74" t="s">
        <v>123</v>
      </c>
      <c r="J39" s="74" t="s">
        <v>21</v>
      </c>
    </row>
    <row r="40" spans="1:10" ht="25" customHeight="1">
      <c r="A40" s="73" t="s">
        <v>124</v>
      </c>
      <c r="B40" s="111" t="s">
        <v>125</v>
      </c>
      <c r="C40" s="111"/>
      <c r="D40" s="111"/>
      <c r="E40" s="74" t="s">
        <v>107</v>
      </c>
      <c r="F40" s="74" t="s">
        <v>126</v>
      </c>
      <c r="G40" s="74" t="s">
        <v>28</v>
      </c>
      <c r="H40" s="74" t="s">
        <v>127</v>
      </c>
      <c r="I40" s="74" t="s">
        <v>108</v>
      </c>
      <c r="J40" s="74" t="s">
        <v>108</v>
      </c>
    </row>
    <row r="41" spans="1:10" ht="25" customHeight="1">
      <c r="A41" s="73" t="s">
        <v>128</v>
      </c>
      <c r="B41" s="111" t="s">
        <v>129</v>
      </c>
      <c r="C41" s="111"/>
      <c r="D41" s="111"/>
      <c r="E41" s="74" t="s">
        <v>111</v>
      </c>
      <c r="F41" s="74"/>
      <c r="G41" s="74" t="s">
        <v>28</v>
      </c>
      <c r="H41" s="74" t="s">
        <v>130</v>
      </c>
      <c r="I41" s="74" t="s">
        <v>123</v>
      </c>
      <c r="J41" s="74" t="s">
        <v>21</v>
      </c>
    </row>
    <row r="42" spans="1:10" ht="25" customHeight="1">
      <c r="A42" s="73" t="s">
        <v>131</v>
      </c>
      <c r="B42" s="111" t="s">
        <v>132</v>
      </c>
      <c r="C42" s="111"/>
      <c r="D42" s="111"/>
      <c r="E42" s="74" t="s">
        <v>111</v>
      </c>
      <c r="F42" s="74"/>
      <c r="G42" s="74" t="s">
        <v>21</v>
      </c>
      <c r="H42" s="74" t="s">
        <v>16</v>
      </c>
      <c r="I42" s="74" t="s">
        <v>16</v>
      </c>
      <c r="J42" s="74" t="s">
        <v>21</v>
      </c>
    </row>
    <row r="43" spans="1:10" ht="25" customHeight="1">
      <c r="A43" s="73" t="s">
        <v>133</v>
      </c>
      <c r="B43" s="111" t="s">
        <v>134</v>
      </c>
      <c r="C43" s="111"/>
      <c r="D43" s="111"/>
      <c r="E43" s="74" t="s">
        <v>111</v>
      </c>
      <c r="F43" s="74"/>
      <c r="G43" s="74" t="s">
        <v>21</v>
      </c>
      <c r="H43" s="74" t="s">
        <v>16</v>
      </c>
      <c r="I43" s="74" t="s">
        <v>16</v>
      </c>
      <c r="J43" s="74" t="s">
        <v>21</v>
      </c>
    </row>
    <row r="44" spans="1:10" ht="25" customHeight="1">
      <c r="A44" s="73" t="s">
        <v>135</v>
      </c>
      <c r="B44" s="111" t="s">
        <v>136</v>
      </c>
      <c r="C44" s="111"/>
      <c r="D44" s="111"/>
      <c r="E44" s="74" t="s">
        <v>111</v>
      </c>
      <c r="F44" s="74"/>
      <c r="G44" s="74" t="s">
        <v>28</v>
      </c>
      <c r="H44" s="74" t="s">
        <v>137</v>
      </c>
      <c r="I44" s="74" t="s">
        <v>123</v>
      </c>
      <c r="J44" s="74" t="s">
        <v>21</v>
      </c>
    </row>
    <row r="45" spans="1:10" ht="25" customHeight="1">
      <c r="A45" s="73" t="s">
        <v>138</v>
      </c>
      <c r="B45" s="111" t="s">
        <v>139</v>
      </c>
      <c r="C45" s="111"/>
      <c r="D45" s="111"/>
      <c r="E45" s="74" t="s">
        <v>107</v>
      </c>
      <c r="F45" s="74" t="s">
        <v>140</v>
      </c>
      <c r="G45" s="74" t="s">
        <v>28</v>
      </c>
      <c r="H45" s="83" t="s">
        <v>141</v>
      </c>
      <c r="I45" s="74" t="s">
        <v>108</v>
      </c>
      <c r="J45" s="74" t="s">
        <v>108</v>
      </c>
    </row>
    <row r="46" spans="1:10" ht="25" customHeight="1">
      <c r="A46" s="73" t="s">
        <v>142</v>
      </c>
      <c r="B46" s="111" t="s">
        <v>143</v>
      </c>
      <c r="C46" s="111"/>
      <c r="D46" s="111"/>
      <c r="E46" s="74" t="s">
        <v>111</v>
      </c>
      <c r="F46" s="74"/>
      <c r="G46" s="74" t="s">
        <v>21</v>
      </c>
      <c r="H46" s="74" t="s">
        <v>16</v>
      </c>
      <c r="I46" s="74" t="s">
        <v>16</v>
      </c>
      <c r="J46" s="74" t="s">
        <v>21</v>
      </c>
    </row>
    <row r="47" spans="1:10" ht="25" customHeight="1">
      <c r="A47" s="73" t="s">
        <v>144</v>
      </c>
      <c r="B47" s="111" t="s">
        <v>145</v>
      </c>
      <c r="C47" s="111"/>
      <c r="D47" s="111"/>
      <c r="E47" s="74" t="s">
        <v>111</v>
      </c>
      <c r="F47" s="74"/>
      <c r="G47" s="74" t="s">
        <v>21</v>
      </c>
      <c r="H47" s="74" t="s">
        <v>16</v>
      </c>
      <c r="I47" s="74" t="s">
        <v>16</v>
      </c>
      <c r="J47" s="74" t="s">
        <v>21</v>
      </c>
    </row>
    <row r="48" spans="1:10" ht="25" customHeight="1">
      <c r="A48" s="73" t="s">
        <v>146</v>
      </c>
      <c r="B48" s="111" t="s">
        <v>147</v>
      </c>
      <c r="C48" s="111"/>
      <c r="D48" s="111"/>
      <c r="E48" s="74" t="s">
        <v>111</v>
      </c>
      <c r="F48" s="74"/>
      <c r="G48" s="83" t="s">
        <v>28</v>
      </c>
      <c r="H48" s="74" t="s">
        <v>148</v>
      </c>
      <c r="I48" s="83" t="s">
        <v>113</v>
      </c>
      <c r="J48" s="74" t="s">
        <v>21</v>
      </c>
    </row>
  </sheetData>
  <mergeCells count="72">
    <mergeCell ref="G2:G3"/>
    <mergeCell ref="H2:H3"/>
    <mergeCell ref="H33:H34"/>
    <mergeCell ref="I33:I34"/>
    <mergeCell ref="A15:I16"/>
    <mergeCell ref="A30:B30"/>
    <mergeCell ref="C30:D30"/>
    <mergeCell ref="B34:D34"/>
    <mergeCell ref="A24:B24"/>
    <mergeCell ref="C24:D24"/>
    <mergeCell ref="A25:B25"/>
    <mergeCell ref="C25:D25"/>
    <mergeCell ref="A26:B26"/>
    <mergeCell ref="C26:D26"/>
    <mergeCell ref="A21:B21"/>
    <mergeCell ref="C21:D21"/>
    <mergeCell ref="B46:D46"/>
    <mergeCell ref="B47:D47"/>
    <mergeCell ref="B48:D48"/>
    <mergeCell ref="A33:A34"/>
    <mergeCell ref="F33:F34"/>
    <mergeCell ref="B41:D41"/>
    <mergeCell ref="B42:D42"/>
    <mergeCell ref="B43:D43"/>
    <mergeCell ref="B44:D44"/>
    <mergeCell ref="B45:D45"/>
    <mergeCell ref="B36:D36"/>
    <mergeCell ref="B37:D37"/>
    <mergeCell ref="B38:D38"/>
    <mergeCell ref="B39:D39"/>
    <mergeCell ref="B40:D40"/>
    <mergeCell ref="B33:D33"/>
    <mergeCell ref="B35:D35"/>
    <mergeCell ref="A27:B27"/>
    <mergeCell ref="C27:D27"/>
    <mergeCell ref="A28:B28"/>
    <mergeCell ref="C28:D28"/>
    <mergeCell ref="A29:B29"/>
    <mergeCell ref="C29:D29"/>
    <mergeCell ref="A22:B22"/>
    <mergeCell ref="C22:D22"/>
    <mergeCell ref="A23:B23"/>
    <mergeCell ref="C23:D23"/>
    <mergeCell ref="A18:B18"/>
    <mergeCell ref="C18:D18"/>
    <mergeCell ref="A19:B19"/>
    <mergeCell ref="C19:D19"/>
    <mergeCell ref="A20:B20"/>
    <mergeCell ref="C20:D20"/>
    <mergeCell ref="A11:B11"/>
    <mergeCell ref="C11:D11"/>
    <mergeCell ref="A12:B12"/>
    <mergeCell ref="C12:D12"/>
    <mergeCell ref="A13:B13"/>
    <mergeCell ref="A8:B8"/>
    <mergeCell ref="C8:D8"/>
    <mergeCell ref="A9:B9"/>
    <mergeCell ref="C9:D9"/>
    <mergeCell ref="A10:B10"/>
    <mergeCell ref="C10:D10"/>
    <mergeCell ref="A5:B5"/>
    <mergeCell ref="C5:D5"/>
    <mergeCell ref="A6:B6"/>
    <mergeCell ref="C6:D6"/>
    <mergeCell ref="A7:B7"/>
    <mergeCell ref="C7:D7"/>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59"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4"/>
  <sheetViews>
    <sheetView topLeftCell="A22" zoomScale="78" zoomScaleNormal="78" zoomScalePageLayoutView="72" workbookViewId="0">
      <selection activeCell="C34" sqref="C34:E34"/>
    </sheetView>
  </sheetViews>
  <sheetFormatPr defaultColWidth="9.1796875" defaultRowHeight="14.5"/>
  <cols>
    <col min="1" max="1" width="35.81640625" style="4" customWidth="1"/>
    <col min="2" max="2" width="15" style="4" customWidth="1"/>
    <col min="3" max="3" width="16.453125" style="4" customWidth="1"/>
    <col min="4" max="4" width="17" style="4" customWidth="1"/>
    <col min="5" max="5" width="15.453125" style="4" customWidth="1"/>
    <col min="6" max="6" width="16" style="4" customWidth="1"/>
    <col min="7" max="7" width="14" style="4" customWidth="1"/>
    <col min="8" max="8" width="16.453125" style="4" customWidth="1"/>
    <col min="9" max="9" width="17" style="4" customWidth="1"/>
    <col min="10" max="10" width="14.1796875" style="4" customWidth="1"/>
    <col min="11" max="16384" width="9.1796875" style="4"/>
  </cols>
  <sheetData>
    <row r="1" spans="1:11" s="3" customFormat="1" ht="30" customHeight="1">
      <c r="A1" s="13" t="s">
        <v>149</v>
      </c>
      <c r="B1" s="13"/>
      <c r="C1" s="13"/>
      <c r="D1" s="13"/>
      <c r="E1" s="13"/>
      <c r="G1" s="39"/>
      <c r="H1" s="39"/>
    </row>
    <row r="2" spans="1:11" ht="101.5" customHeight="1">
      <c r="A2" s="107" t="s">
        <v>150</v>
      </c>
      <c r="B2" s="120"/>
      <c r="C2" s="40" t="s">
        <v>151</v>
      </c>
      <c r="D2" s="41" t="s">
        <v>152</v>
      </c>
      <c r="E2" s="42" t="s">
        <v>153</v>
      </c>
      <c r="G2" s="43"/>
      <c r="H2" s="43"/>
      <c r="I2" s="43"/>
    </row>
    <row r="3" spans="1:11" ht="27" customHeight="1">
      <c r="A3" s="121" t="s">
        <v>154</v>
      </c>
      <c r="B3" s="122"/>
      <c r="C3" s="30"/>
      <c r="D3" s="11" t="s">
        <v>155</v>
      </c>
      <c r="E3" s="11" t="s">
        <v>156</v>
      </c>
      <c r="G3" s="43"/>
      <c r="H3" s="43"/>
      <c r="I3" s="43"/>
    </row>
    <row r="4" spans="1:11" s="3" customFormat="1" ht="30" customHeight="1">
      <c r="A4" s="13" t="s">
        <v>157</v>
      </c>
      <c r="B4" s="13"/>
      <c r="C4" s="13"/>
      <c r="D4" s="13"/>
      <c r="E4" s="13"/>
      <c r="I4" s="53"/>
      <c r="J4" s="53"/>
    </row>
    <row r="5" spans="1:11" ht="20.149999999999999" customHeight="1">
      <c r="A5" s="123" t="s">
        <v>158</v>
      </c>
      <c r="B5" s="124"/>
      <c r="C5" s="124"/>
      <c r="D5" s="124"/>
      <c r="E5" s="125"/>
      <c r="F5" s="20" t="s">
        <v>21</v>
      </c>
      <c r="I5" s="43"/>
      <c r="J5" s="43"/>
    </row>
    <row r="6" spans="1:11" ht="20.149999999999999" customHeight="1">
      <c r="A6" s="123" t="s">
        <v>159</v>
      </c>
      <c r="B6" s="124"/>
      <c r="C6" s="124"/>
      <c r="D6" s="124"/>
      <c r="E6" s="125"/>
      <c r="F6" s="20" t="s">
        <v>111</v>
      </c>
      <c r="I6" s="43"/>
      <c r="J6" s="43"/>
    </row>
    <row r="7" spans="1:11" s="3" customFormat="1" ht="30" customHeight="1">
      <c r="A7" s="13" t="s">
        <v>160</v>
      </c>
      <c r="B7" s="126" t="s">
        <v>161</v>
      </c>
      <c r="C7" s="126"/>
      <c r="D7" s="126"/>
      <c r="E7" s="126"/>
      <c r="F7" s="126"/>
      <c r="I7" s="53"/>
      <c r="J7" s="53"/>
      <c r="K7" s="53"/>
    </row>
    <row r="8" spans="1:11" ht="20.149999999999999" customHeight="1">
      <c r="A8" s="127" t="s">
        <v>162</v>
      </c>
      <c r="B8" s="128"/>
      <c r="C8" s="128"/>
      <c r="D8" s="128"/>
      <c r="E8" s="129"/>
      <c r="F8" s="20" t="s">
        <v>21</v>
      </c>
      <c r="I8" s="43"/>
      <c r="J8" s="43"/>
      <c r="K8" s="43"/>
    </row>
    <row r="9" spans="1:11" ht="20.149999999999999" customHeight="1">
      <c r="A9" s="127" t="s">
        <v>163</v>
      </c>
      <c r="B9" s="128"/>
      <c r="C9" s="128" t="s">
        <v>104</v>
      </c>
      <c r="D9" s="128" t="s">
        <v>104</v>
      </c>
      <c r="E9" s="129" t="s">
        <v>104</v>
      </c>
      <c r="F9" s="20" t="s">
        <v>21</v>
      </c>
      <c r="I9" s="43"/>
      <c r="J9" s="43"/>
      <c r="K9" s="43"/>
    </row>
    <row r="10" spans="1:11" ht="20.149999999999999" customHeight="1">
      <c r="A10" s="127" t="s">
        <v>164</v>
      </c>
      <c r="B10" s="128"/>
      <c r="C10" s="128"/>
      <c r="D10" s="128"/>
      <c r="E10" s="129"/>
      <c r="F10" s="32" t="s">
        <v>16</v>
      </c>
      <c r="I10" s="43"/>
      <c r="J10" s="43"/>
      <c r="K10" s="43"/>
    </row>
    <row r="11" spans="1:11" ht="20.149999999999999" customHeight="1">
      <c r="A11" s="127" t="s">
        <v>165</v>
      </c>
      <c r="B11" s="128"/>
      <c r="C11" s="128" t="s">
        <v>104</v>
      </c>
      <c r="D11" s="128" t="s">
        <v>104</v>
      </c>
      <c r="E11" s="129" t="s">
        <v>104</v>
      </c>
      <c r="F11" s="20" t="s">
        <v>21</v>
      </c>
      <c r="I11" s="43"/>
      <c r="J11" s="43"/>
      <c r="K11" s="43"/>
    </row>
    <row r="12" spans="1:11" ht="20.149999999999999" customHeight="1">
      <c r="A12" s="127" t="s">
        <v>166</v>
      </c>
      <c r="B12" s="128"/>
      <c r="C12" s="128"/>
      <c r="D12" s="128"/>
      <c r="E12" s="129"/>
      <c r="F12" s="32" t="s">
        <v>16</v>
      </c>
      <c r="I12" s="43"/>
      <c r="J12" s="43"/>
      <c r="K12" s="43"/>
    </row>
    <row r="13" spans="1:11" s="3" customFormat="1" ht="30" customHeight="1">
      <c r="A13" s="13" t="s">
        <v>167</v>
      </c>
      <c r="B13" s="44" t="s">
        <v>168</v>
      </c>
      <c r="C13" s="45"/>
      <c r="D13" s="45"/>
      <c r="E13" s="13"/>
      <c r="F13" s="5"/>
      <c r="G13" s="5"/>
    </row>
    <row r="14" spans="1:11" ht="54.65" customHeight="1">
      <c r="A14" s="46" t="s">
        <v>169</v>
      </c>
      <c r="B14" s="46" t="s">
        <v>170</v>
      </c>
      <c r="C14" s="46" t="s">
        <v>171</v>
      </c>
      <c r="D14" s="47" t="s">
        <v>172</v>
      </c>
      <c r="E14" s="47" t="s">
        <v>173</v>
      </c>
      <c r="F14" s="47" t="s">
        <v>174</v>
      </c>
      <c r="G14" s="47" t="s">
        <v>175</v>
      </c>
    </row>
    <row r="15" spans="1:11" ht="25" customHeight="1">
      <c r="A15" s="48" t="s">
        <v>176</v>
      </c>
      <c r="B15" s="49" t="s">
        <v>177</v>
      </c>
      <c r="C15" s="50" t="s">
        <v>178</v>
      </c>
      <c r="D15" s="51" t="s">
        <v>179</v>
      </c>
      <c r="E15" s="89" t="s">
        <v>19</v>
      </c>
      <c r="F15" s="89" t="s">
        <v>180</v>
      </c>
      <c r="G15" s="51" t="s">
        <v>181</v>
      </c>
    </row>
    <row r="16" spans="1:11" ht="25" customHeight="1">
      <c r="A16" s="48" t="s">
        <v>182</v>
      </c>
      <c r="B16" s="49" t="s">
        <v>183</v>
      </c>
      <c r="C16" s="50" t="s">
        <v>184</v>
      </c>
      <c r="D16" s="51" t="s">
        <v>19</v>
      </c>
      <c r="E16" s="51" t="s">
        <v>19</v>
      </c>
      <c r="F16" s="51" t="s">
        <v>19</v>
      </c>
      <c r="G16" s="51" t="s">
        <v>19</v>
      </c>
    </row>
    <row r="17" spans="1:7" ht="25" customHeight="1">
      <c r="A17" s="48" t="s">
        <v>185</v>
      </c>
      <c r="B17" s="49" t="s">
        <v>183</v>
      </c>
      <c r="C17" s="50" t="s">
        <v>186</v>
      </c>
      <c r="D17" s="51" t="s">
        <v>19</v>
      </c>
      <c r="E17" s="51" t="s">
        <v>19</v>
      </c>
      <c r="F17" s="51" t="s">
        <v>19</v>
      </c>
      <c r="G17" s="51" t="s">
        <v>19</v>
      </c>
    </row>
    <row r="18" spans="1:7" ht="25" customHeight="1">
      <c r="A18" s="48" t="s">
        <v>187</v>
      </c>
      <c r="B18" s="49" t="s">
        <v>183</v>
      </c>
      <c r="C18" s="50" t="s">
        <v>188</v>
      </c>
      <c r="D18" s="51" t="s">
        <v>19</v>
      </c>
      <c r="E18" s="51" t="s">
        <v>19</v>
      </c>
      <c r="F18" s="51" t="s">
        <v>19</v>
      </c>
      <c r="G18" s="51" t="s">
        <v>19</v>
      </c>
    </row>
    <row r="19" spans="1:7" ht="25" customHeight="1">
      <c r="A19" s="48" t="s">
        <v>189</v>
      </c>
      <c r="B19" s="49" t="s">
        <v>190</v>
      </c>
      <c r="C19" s="50" t="s">
        <v>188</v>
      </c>
      <c r="D19" s="51" t="s">
        <v>19</v>
      </c>
      <c r="E19" s="51" t="s">
        <v>19</v>
      </c>
      <c r="F19" s="51" t="s">
        <v>19</v>
      </c>
      <c r="G19" s="51" t="s">
        <v>19</v>
      </c>
    </row>
    <row r="20" spans="1:7" ht="25" customHeight="1">
      <c r="A20" s="48" t="s">
        <v>191</v>
      </c>
      <c r="B20" s="49" t="s">
        <v>190</v>
      </c>
      <c r="C20" s="50" t="s">
        <v>188</v>
      </c>
      <c r="D20" s="51" t="s">
        <v>19</v>
      </c>
      <c r="E20" s="51" t="s">
        <v>19</v>
      </c>
      <c r="F20" s="51" t="s">
        <v>19</v>
      </c>
      <c r="G20" s="51" t="s">
        <v>19</v>
      </c>
    </row>
    <row r="21" spans="1:7" ht="25" customHeight="1">
      <c r="A21" s="48" t="s">
        <v>192</v>
      </c>
      <c r="B21" s="49" t="s">
        <v>190</v>
      </c>
      <c r="C21" s="50" t="s">
        <v>188</v>
      </c>
      <c r="D21" s="51" t="s">
        <v>19</v>
      </c>
      <c r="E21" s="51" t="s">
        <v>19</v>
      </c>
      <c r="F21" s="51" t="s">
        <v>19</v>
      </c>
      <c r="G21" s="51" t="s">
        <v>19</v>
      </c>
    </row>
    <row r="22" spans="1:7" ht="25" customHeight="1">
      <c r="A22" s="48" t="s">
        <v>193</v>
      </c>
      <c r="B22" s="49" t="s">
        <v>190</v>
      </c>
      <c r="C22" s="50" t="s">
        <v>188</v>
      </c>
      <c r="D22" s="89" t="s">
        <v>194</v>
      </c>
      <c r="E22" s="51" t="s">
        <v>19</v>
      </c>
      <c r="F22" s="89" t="s">
        <v>195</v>
      </c>
      <c r="G22" s="51" t="s">
        <v>196</v>
      </c>
    </row>
    <row r="23" spans="1:7" ht="25" customHeight="1">
      <c r="A23" s="48" t="s">
        <v>197</v>
      </c>
      <c r="B23" s="49" t="s">
        <v>190</v>
      </c>
      <c r="C23" s="50" t="s">
        <v>188</v>
      </c>
      <c r="D23" s="51" t="s">
        <v>19</v>
      </c>
      <c r="E23" s="51" t="s">
        <v>19</v>
      </c>
      <c r="F23" s="51" t="s">
        <v>19</v>
      </c>
      <c r="G23" s="51" t="s">
        <v>19</v>
      </c>
    </row>
    <row r="24" spans="1:7" ht="25" customHeight="1">
      <c r="A24" s="48" t="s">
        <v>198</v>
      </c>
      <c r="B24" s="49" t="s">
        <v>190</v>
      </c>
      <c r="C24" s="50" t="s">
        <v>188</v>
      </c>
      <c r="D24" s="51" t="s">
        <v>19</v>
      </c>
      <c r="E24" s="51" t="s">
        <v>19</v>
      </c>
      <c r="F24" s="51" t="s">
        <v>19</v>
      </c>
      <c r="G24" s="51" t="s">
        <v>19</v>
      </c>
    </row>
    <row r="25" spans="1:7" ht="25" customHeight="1">
      <c r="A25" s="48" t="s">
        <v>199</v>
      </c>
      <c r="B25" s="49" t="s">
        <v>190</v>
      </c>
      <c r="C25" s="50" t="s">
        <v>184</v>
      </c>
      <c r="D25" s="51" t="s">
        <v>19</v>
      </c>
      <c r="E25" s="51" t="s">
        <v>19</v>
      </c>
      <c r="F25" s="51" t="s">
        <v>19</v>
      </c>
      <c r="G25" s="51" t="s">
        <v>19</v>
      </c>
    </row>
    <row r="26" spans="1:7" ht="25" customHeight="1">
      <c r="A26" s="48" t="s">
        <v>200</v>
      </c>
      <c r="B26" s="49" t="s">
        <v>190</v>
      </c>
      <c r="C26" s="50" t="s">
        <v>201</v>
      </c>
      <c r="D26" s="51" t="s">
        <v>19</v>
      </c>
      <c r="E26" s="51" t="s">
        <v>19</v>
      </c>
      <c r="F26" s="51" t="s">
        <v>19</v>
      </c>
      <c r="G26" s="51" t="s">
        <v>19</v>
      </c>
    </row>
    <row r="27" spans="1:7" ht="25" customHeight="1">
      <c r="A27" s="48" t="s">
        <v>202</v>
      </c>
      <c r="B27" s="49" t="s">
        <v>190</v>
      </c>
      <c r="C27" s="50" t="s">
        <v>201</v>
      </c>
      <c r="D27" s="51" t="s">
        <v>19</v>
      </c>
      <c r="E27" s="51" t="s">
        <v>19</v>
      </c>
      <c r="F27" s="51" t="s">
        <v>19</v>
      </c>
      <c r="G27" s="51" t="s">
        <v>19</v>
      </c>
    </row>
    <row r="28" spans="1:7" ht="25" customHeight="1">
      <c r="A28" s="48" t="s">
        <v>203</v>
      </c>
      <c r="B28" s="49" t="s">
        <v>190</v>
      </c>
      <c r="C28" s="50" t="s">
        <v>204</v>
      </c>
      <c r="D28" s="51" t="s">
        <v>19</v>
      </c>
      <c r="E28" s="51" t="s">
        <v>19</v>
      </c>
      <c r="F28" s="51" t="s">
        <v>19</v>
      </c>
      <c r="G28" s="51" t="s">
        <v>19</v>
      </c>
    </row>
    <row r="29" spans="1:7" ht="25" customHeight="1">
      <c r="A29" s="48" t="s">
        <v>205</v>
      </c>
      <c r="B29" s="49" t="s">
        <v>190</v>
      </c>
      <c r="C29" s="50" t="s">
        <v>184</v>
      </c>
      <c r="D29" s="50" t="s">
        <v>206</v>
      </c>
      <c r="E29" s="51" t="s">
        <v>207</v>
      </c>
      <c r="F29" s="51" t="s">
        <v>208</v>
      </c>
      <c r="G29" s="51" t="s">
        <v>196</v>
      </c>
    </row>
    <row r="30" spans="1:7" ht="25" customHeight="1">
      <c r="A30" s="48" t="s">
        <v>209</v>
      </c>
      <c r="B30" s="49" t="s">
        <v>183</v>
      </c>
      <c r="C30" s="51" t="s">
        <v>19</v>
      </c>
      <c r="D30" s="50" t="s">
        <v>210</v>
      </c>
      <c r="E30" s="51" t="s">
        <v>19</v>
      </c>
      <c r="F30" s="49" t="s">
        <v>211</v>
      </c>
      <c r="G30" s="51" t="s">
        <v>181</v>
      </c>
    </row>
    <row r="31" spans="1:7" s="3" customFormat="1" ht="30" customHeight="1">
      <c r="A31" s="13" t="s">
        <v>212</v>
      </c>
      <c r="B31" s="13"/>
      <c r="C31" s="13"/>
      <c r="E31" s="52"/>
    </row>
    <row r="32" spans="1:7" ht="15.5">
      <c r="A32" s="134" t="s">
        <v>213</v>
      </c>
      <c r="B32" s="134"/>
      <c r="C32" s="135" t="s">
        <v>214</v>
      </c>
      <c r="D32" s="136"/>
      <c r="E32" s="137"/>
    </row>
    <row r="33" spans="1:5">
      <c r="A33" s="138" t="s">
        <v>215</v>
      </c>
      <c r="B33" s="138"/>
      <c r="C33" s="139" t="s">
        <v>215</v>
      </c>
      <c r="D33" s="140"/>
      <c r="E33" s="141"/>
    </row>
    <row r="34" spans="1:5" ht="105" customHeight="1">
      <c r="A34" s="130" t="s">
        <v>216</v>
      </c>
      <c r="B34" s="130"/>
      <c r="C34" s="131" t="s">
        <v>217</v>
      </c>
      <c r="D34" s="132"/>
      <c r="E34" s="133"/>
    </row>
  </sheetData>
  <mergeCells count="16">
    <mergeCell ref="A8:E8"/>
    <mergeCell ref="A9:E9"/>
    <mergeCell ref="A10:E10"/>
    <mergeCell ref="A34:B34"/>
    <mergeCell ref="C34:E34"/>
    <mergeCell ref="A11:E11"/>
    <mergeCell ref="A12:E12"/>
    <mergeCell ref="A32:B32"/>
    <mergeCell ref="C32:E32"/>
    <mergeCell ref="A33:B33"/>
    <mergeCell ref="C33:E33"/>
    <mergeCell ref="A2:B2"/>
    <mergeCell ref="A3:B3"/>
    <mergeCell ref="A5:E5"/>
    <mergeCell ref="A6:E6"/>
    <mergeCell ref="B7:F7"/>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32"/>
  <sheetViews>
    <sheetView zoomScale="78" zoomScaleNormal="78" zoomScalePageLayoutView="85" workbookViewId="0">
      <selection activeCell="D18" sqref="D18:D20"/>
    </sheetView>
  </sheetViews>
  <sheetFormatPr defaultColWidth="9.1796875" defaultRowHeight="14.5"/>
  <cols>
    <col min="1" max="1" width="28.1796875" style="4" customWidth="1"/>
    <col min="2" max="2" width="17.1796875" style="4" customWidth="1"/>
    <col min="3" max="3" width="17.453125" style="4" customWidth="1"/>
    <col min="4" max="4" width="16.453125" style="4" customWidth="1"/>
    <col min="5" max="5" width="3.453125" style="4" customWidth="1"/>
    <col min="6" max="6" width="14.1796875" style="4" customWidth="1"/>
    <col min="7" max="7" width="13.453125" style="4" customWidth="1"/>
    <col min="8" max="8" width="32.1796875" style="4" customWidth="1"/>
    <col min="9" max="9" width="12.1796875" style="4" customWidth="1"/>
    <col min="10" max="10" width="15.81640625" style="4" customWidth="1"/>
    <col min="11" max="16384" width="9.1796875" style="4"/>
  </cols>
  <sheetData>
    <row r="1" spans="1:13" ht="30" customHeight="1">
      <c r="A1" s="142" t="s">
        <v>218</v>
      </c>
      <c r="B1" s="142"/>
      <c r="C1" s="142"/>
      <c r="F1" s="27"/>
      <c r="H1" s="27"/>
    </row>
    <row r="2" spans="1:13">
      <c r="A2" s="28"/>
      <c r="B2" s="29" t="s">
        <v>219</v>
      </c>
      <c r="C2" s="29" t="s">
        <v>220</v>
      </c>
      <c r="D2" s="29" t="s">
        <v>221</v>
      </c>
      <c r="I2" s="27"/>
    </row>
    <row r="3" spans="1:13" ht="25" hidden="1" customHeight="1">
      <c r="A3" s="22" t="s">
        <v>222</v>
      </c>
      <c r="B3" s="20" t="s">
        <v>223</v>
      </c>
      <c r="C3" s="20"/>
      <c r="D3" s="30" t="s">
        <v>16</v>
      </c>
      <c r="I3" s="27"/>
      <c r="K3" s="24"/>
      <c r="L3" s="24"/>
      <c r="M3" s="24"/>
    </row>
    <row r="4" spans="1:13" ht="25" customHeight="1">
      <c r="A4" s="31" t="s">
        <v>224</v>
      </c>
      <c r="B4" s="20">
        <v>100</v>
      </c>
      <c r="C4" s="20">
        <f>8*100/1000</f>
        <v>0.8</v>
      </c>
      <c r="D4" s="20">
        <f>C4*12</f>
        <v>9.6000000000000014</v>
      </c>
      <c r="G4" s="4" t="s">
        <v>4</v>
      </c>
      <c r="I4" s="27"/>
      <c r="K4" s="24"/>
      <c r="L4" s="24"/>
      <c r="M4" s="24"/>
    </row>
    <row r="5" spans="1:13" ht="25" customHeight="1">
      <c r="A5" s="31" t="s">
        <v>225</v>
      </c>
      <c r="B5" s="20">
        <f>B4+D12</f>
        <v>145</v>
      </c>
      <c r="C5" s="20">
        <f>(B5*8+D15)/1000</f>
        <v>1.27</v>
      </c>
      <c r="D5" s="20">
        <f>C5*12+D18/1000</f>
        <v>17.440000000000001</v>
      </c>
      <c r="I5" s="27"/>
      <c r="K5" s="24"/>
      <c r="L5" s="24"/>
      <c r="M5" s="24"/>
    </row>
    <row r="6" spans="1:13" ht="25" customHeight="1">
      <c r="A6" s="127" t="s">
        <v>226</v>
      </c>
      <c r="B6" s="128"/>
      <c r="C6" s="128"/>
      <c r="D6" s="129"/>
      <c r="E6" s="143" t="s">
        <v>21</v>
      </c>
      <c r="F6" s="143"/>
    </row>
    <row r="7" spans="1:13" ht="25" customHeight="1">
      <c r="A7" s="127" t="s">
        <v>227</v>
      </c>
      <c r="B7" s="128"/>
      <c r="C7" s="128"/>
      <c r="D7" s="129" t="s">
        <v>104</v>
      </c>
      <c r="E7" s="143" t="s">
        <v>21</v>
      </c>
      <c r="F7" s="143"/>
      <c r="G7" s="33"/>
    </row>
    <row r="8" spans="1:13" ht="25" customHeight="1">
      <c r="A8" s="127" t="s">
        <v>228</v>
      </c>
      <c r="B8" s="128"/>
      <c r="C8" s="128"/>
      <c r="D8" s="129" t="s">
        <v>104</v>
      </c>
      <c r="E8" s="143" t="s">
        <v>28</v>
      </c>
      <c r="F8" s="143"/>
    </row>
    <row r="9" spans="1:13" ht="30" customHeight="1">
      <c r="A9" s="13" t="s">
        <v>229</v>
      </c>
    </row>
    <row r="10" spans="1:13" ht="15" customHeight="1">
      <c r="A10" s="146"/>
      <c r="B10" s="152" t="s">
        <v>230</v>
      </c>
      <c r="C10" s="156" t="s">
        <v>231</v>
      </c>
      <c r="D10" s="156" t="s">
        <v>232</v>
      </c>
      <c r="E10" s="158" t="s">
        <v>233</v>
      </c>
      <c r="F10" s="159"/>
    </row>
    <row r="11" spans="1:13" ht="21" customHeight="1">
      <c r="A11" s="147"/>
      <c r="B11" s="153"/>
      <c r="C11" s="153"/>
      <c r="D11" s="157"/>
      <c r="E11" s="160"/>
      <c r="F11" s="161"/>
    </row>
    <row r="12" spans="1:13" ht="15" customHeight="1">
      <c r="A12" s="148" t="s">
        <v>234</v>
      </c>
      <c r="B12" s="154" t="s">
        <v>235</v>
      </c>
      <c r="C12" s="143" t="s">
        <v>236</v>
      </c>
      <c r="D12" s="154">
        <v>45</v>
      </c>
      <c r="E12" s="12" t="s">
        <v>237</v>
      </c>
      <c r="F12" s="34">
        <v>55</v>
      </c>
    </row>
    <row r="13" spans="1:13" ht="15" customHeight="1">
      <c r="A13" s="148"/>
      <c r="B13" s="154"/>
      <c r="C13" s="154"/>
      <c r="D13" s="154"/>
      <c r="E13" s="12" t="s">
        <v>238</v>
      </c>
      <c r="F13" s="34">
        <v>55</v>
      </c>
    </row>
    <row r="14" spans="1:13" ht="15" customHeight="1">
      <c r="A14" s="148"/>
      <c r="B14" s="154"/>
      <c r="C14" s="154"/>
      <c r="D14" s="154"/>
      <c r="E14" s="12" t="s">
        <v>239</v>
      </c>
      <c r="F14" s="34">
        <v>150</v>
      </c>
    </row>
    <row r="15" spans="1:13" ht="15" customHeight="1">
      <c r="A15" s="149" t="s">
        <v>240</v>
      </c>
      <c r="B15" s="146" t="s">
        <v>241</v>
      </c>
      <c r="C15" s="146" t="s">
        <v>242</v>
      </c>
      <c r="D15" s="146">
        <v>110</v>
      </c>
      <c r="E15" s="12" t="s">
        <v>237</v>
      </c>
      <c r="F15" s="34">
        <v>230</v>
      </c>
    </row>
    <row r="16" spans="1:13" ht="15" customHeight="1">
      <c r="A16" s="150"/>
      <c r="B16" s="155"/>
      <c r="C16" s="155"/>
      <c r="D16" s="155"/>
      <c r="E16" s="12" t="s">
        <v>238</v>
      </c>
      <c r="F16" s="34">
        <v>115</v>
      </c>
    </row>
    <row r="17" spans="1:8" ht="15" customHeight="1">
      <c r="A17" s="151"/>
      <c r="B17" s="147"/>
      <c r="C17" s="147"/>
      <c r="D17" s="147"/>
      <c r="E17" s="12" t="s">
        <v>239</v>
      </c>
      <c r="F17" s="34">
        <v>155</v>
      </c>
    </row>
    <row r="18" spans="1:8" ht="15" customHeight="1">
      <c r="A18" s="148" t="s">
        <v>243</v>
      </c>
      <c r="B18" s="154" t="s">
        <v>244</v>
      </c>
      <c r="C18" s="154" t="s">
        <v>242</v>
      </c>
      <c r="D18" s="154">
        <v>2200</v>
      </c>
      <c r="E18" s="12" t="s">
        <v>237</v>
      </c>
      <c r="F18" s="34">
        <v>460</v>
      </c>
      <c r="H18" s="33"/>
    </row>
    <row r="19" spans="1:8" ht="15" customHeight="1">
      <c r="A19" s="148"/>
      <c r="B19" s="154"/>
      <c r="C19" s="154"/>
      <c r="D19" s="154"/>
      <c r="E19" s="12" t="s">
        <v>238</v>
      </c>
      <c r="F19" s="34">
        <v>360</v>
      </c>
    </row>
    <row r="20" spans="1:8" ht="15" customHeight="1">
      <c r="A20" s="148"/>
      <c r="B20" s="154"/>
      <c r="C20" s="154"/>
      <c r="D20" s="154"/>
      <c r="E20" s="12" t="s">
        <v>239</v>
      </c>
      <c r="F20" s="34">
        <v>320</v>
      </c>
    </row>
    <row r="21" spans="1:8" ht="15" customHeight="1">
      <c r="A21" s="35" t="s">
        <v>245</v>
      </c>
      <c r="B21" s="144">
        <v>400</v>
      </c>
      <c r="C21" s="145"/>
      <c r="D21" s="17"/>
      <c r="E21" s="27"/>
      <c r="F21" s="27"/>
    </row>
    <row r="22" spans="1:8" ht="15" customHeight="1">
      <c r="A22" s="35" t="s">
        <v>246</v>
      </c>
      <c r="B22" s="144">
        <v>800</v>
      </c>
      <c r="C22" s="145"/>
      <c r="D22" s="17"/>
      <c r="E22" s="27"/>
      <c r="F22" s="27"/>
    </row>
    <row r="23" spans="1:8" ht="15" customHeight="1">
      <c r="A23" s="36"/>
      <c r="B23" s="17"/>
      <c r="C23" s="17"/>
      <c r="D23" s="17"/>
      <c r="E23" s="17"/>
    </row>
    <row r="24" spans="1:8" ht="30" customHeight="1">
      <c r="A24" s="13" t="s">
        <v>247</v>
      </c>
    </row>
    <row r="25" spans="1:8" ht="48.65" customHeight="1">
      <c r="A25" s="28"/>
      <c r="B25" s="15" t="s">
        <v>248</v>
      </c>
      <c r="C25" s="15" t="s">
        <v>249</v>
      </c>
    </row>
    <row r="26" spans="1:8" ht="20.149999999999999" customHeight="1">
      <c r="A26" s="31" t="s">
        <v>250</v>
      </c>
      <c r="B26" s="20">
        <v>6</v>
      </c>
      <c r="C26" s="20">
        <v>4</v>
      </c>
    </row>
    <row r="27" spans="1:8" ht="20.149999999999999" customHeight="1">
      <c r="A27" s="31" t="s">
        <v>251</v>
      </c>
      <c r="B27" s="20">
        <v>5</v>
      </c>
      <c r="C27" s="20">
        <v>5</v>
      </c>
    </row>
    <row r="28" spans="1:8" ht="20.149999999999999" customHeight="1">
      <c r="A28" s="31" t="s">
        <v>252</v>
      </c>
      <c r="B28" s="20">
        <f>B26*B27</f>
        <v>30</v>
      </c>
      <c r="C28" s="20">
        <f>C26*C27</f>
        <v>20</v>
      </c>
    </row>
    <row r="29" spans="1:8" ht="20.149999999999999" customHeight="1">
      <c r="A29" s="31" t="s">
        <v>253</v>
      </c>
      <c r="B29" s="30">
        <f>F20/1000*B27</f>
        <v>1.6</v>
      </c>
      <c r="C29" s="30">
        <f>F20/1000*C27</f>
        <v>1.6</v>
      </c>
    </row>
    <row r="30" spans="1:8" ht="20.149999999999999" customHeight="1">
      <c r="A30" s="31" t="s">
        <v>254</v>
      </c>
      <c r="B30" s="37">
        <f>D5*B26*B27</f>
        <v>523.20000000000005</v>
      </c>
      <c r="C30" s="37">
        <f>D5*C26*C27</f>
        <v>348.8</v>
      </c>
    </row>
    <row r="31" spans="1:8" ht="112.5" customHeight="1">
      <c r="A31" s="31" t="s">
        <v>255</v>
      </c>
      <c r="B31" s="20"/>
      <c r="C31" s="20"/>
    </row>
    <row r="32" spans="1:8">
      <c r="A32" s="38" t="s">
        <v>256</v>
      </c>
    </row>
  </sheetData>
  <mergeCells count="26">
    <mergeCell ref="D10:D11"/>
    <mergeCell ref="D12:D14"/>
    <mergeCell ref="D15:D17"/>
    <mergeCell ref="D18:D20"/>
    <mergeCell ref="E10:F11"/>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A1:C1"/>
    <mergeCell ref="A6:D6"/>
    <mergeCell ref="E6:F6"/>
    <mergeCell ref="A7:D7"/>
    <mergeCell ref="E7:F7"/>
  </mergeCells>
  <printOptions verticalCentered="1"/>
  <pageMargins left="0.39370078740157499" right="0.39370078740157499" top="0.98425196850393704" bottom="0.98425196850393704" header="0.39370078740157499" footer="0.39370078740157499"/>
  <pageSetup paperSize="9" scale="96"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topLeftCell="A15" zoomScale="85" zoomScaleNormal="85" zoomScalePageLayoutView="75" workbookViewId="0">
      <selection activeCell="B33" sqref="B33"/>
    </sheetView>
  </sheetViews>
  <sheetFormatPr defaultColWidth="9.1796875" defaultRowHeight="14.5"/>
  <cols>
    <col min="1" max="1" width="29.1796875" style="4" customWidth="1"/>
    <col min="2" max="2" width="15" style="4" customWidth="1"/>
    <col min="3" max="3" width="12" style="4" customWidth="1"/>
    <col min="4" max="5" width="20.453125" style="4" customWidth="1"/>
    <col min="6" max="6" width="12.1796875" style="4" customWidth="1"/>
    <col min="7" max="7" width="11.81640625" style="4" customWidth="1"/>
    <col min="8" max="16384" width="9.1796875" style="4"/>
  </cols>
  <sheetData>
    <row r="1" spans="1:7" s="3" customFormat="1" ht="30" customHeight="1">
      <c r="A1" s="142" t="s">
        <v>257</v>
      </c>
      <c r="B1" s="142"/>
      <c r="C1" s="142"/>
      <c r="D1" s="142"/>
      <c r="E1" s="142"/>
      <c r="F1" s="5"/>
    </row>
    <row r="2" spans="1:7" ht="25" customHeight="1">
      <c r="A2" s="162" t="s">
        <v>258</v>
      </c>
      <c r="B2" s="162"/>
      <c r="C2" s="162"/>
      <c r="D2" s="162"/>
      <c r="E2" s="162"/>
      <c r="F2" s="7"/>
    </row>
    <row r="3" spans="1:7" ht="280.39999999999998" customHeight="1">
      <c r="A3" s="163" t="s">
        <v>259</v>
      </c>
      <c r="B3" s="163"/>
      <c r="C3" s="163"/>
      <c r="D3" s="163"/>
      <c r="E3" s="163"/>
      <c r="F3" s="8"/>
    </row>
    <row r="4" spans="1:7" s="3" customFormat="1" ht="30" customHeight="1">
      <c r="A4" s="142" t="s">
        <v>260</v>
      </c>
      <c r="B4" s="142"/>
      <c r="C4" s="142"/>
      <c r="D4" s="142"/>
      <c r="E4" s="142"/>
      <c r="F4" s="5"/>
    </row>
    <row r="5" spans="1:7" ht="30" customHeight="1">
      <c r="A5" s="9" t="s">
        <v>261</v>
      </c>
      <c r="B5" s="164" t="s">
        <v>262</v>
      </c>
      <c r="C5" s="164"/>
      <c r="D5" s="9" t="s">
        <v>263</v>
      </c>
      <c r="E5" s="9" t="s">
        <v>264</v>
      </c>
      <c r="F5" s="10"/>
    </row>
    <row r="6" spans="1:7" ht="25" customHeight="1">
      <c r="A6" s="11" t="s">
        <v>265</v>
      </c>
      <c r="B6" s="169" t="s">
        <v>266</v>
      </c>
      <c r="C6" s="170"/>
      <c r="D6" s="11" t="s">
        <v>267</v>
      </c>
      <c r="E6" s="11" t="s">
        <v>268</v>
      </c>
    </row>
    <row r="7" spans="1:7" ht="25" customHeight="1">
      <c r="A7" s="11" t="s">
        <v>269</v>
      </c>
      <c r="B7" s="121" t="s">
        <v>270</v>
      </c>
      <c r="C7" s="170"/>
      <c r="D7" s="11" t="s">
        <v>271</v>
      </c>
      <c r="E7" s="11" t="s">
        <v>272</v>
      </c>
    </row>
    <row r="8" spans="1:7" s="3" customFormat="1" ht="30" customHeight="1">
      <c r="A8" s="13" t="s">
        <v>273</v>
      </c>
      <c r="G8" s="14"/>
    </row>
    <row r="9" spans="1:7">
      <c r="A9" s="171" t="s">
        <v>274</v>
      </c>
      <c r="B9" s="171"/>
      <c r="C9" s="171" t="s">
        <v>275</v>
      </c>
      <c r="D9" s="171"/>
      <c r="E9" s="171"/>
      <c r="F9" s="16"/>
    </row>
    <row r="10" spans="1:7" ht="31.4" customHeight="1">
      <c r="A10" s="174"/>
      <c r="B10" s="174"/>
      <c r="C10" s="174"/>
      <c r="D10" s="174"/>
      <c r="E10" s="174"/>
      <c r="F10" s="17"/>
    </row>
    <row r="11" spans="1:7" ht="25.4" customHeight="1">
      <c r="A11" s="174"/>
      <c r="B11" s="174"/>
      <c r="C11" s="174"/>
      <c r="D11" s="174"/>
      <c r="E11" s="174"/>
      <c r="F11" s="17"/>
    </row>
    <row r="12" spans="1:7" ht="32.15" customHeight="1">
      <c r="A12" s="174"/>
      <c r="B12" s="174"/>
      <c r="C12" s="174"/>
      <c r="D12" s="174"/>
      <c r="E12" s="174"/>
      <c r="F12" s="17"/>
    </row>
    <row r="13" spans="1:7" s="3" customFormat="1" ht="30" customHeight="1">
      <c r="A13" s="13" t="s">
        <v>276</v>
      </c>
    </row>
    <row r="14" spans="1:7" ht="29">
      <c r="A14" s="18" t="s">
        <v>277</v>
      </c>
      <c r="B14" s="184" t="s">
        <v>278</v>
      </c>
      <c r="C14" s="184"/>
      <c r="D14" s="184" t="s">
        <v>279</v>
      </c>
      <c r="E14" s="184"/>
      <c r="F14" s="19"/>
    </row>
    <row r="15" spans="1:7" ht="98.25" customHeight="1">
      <c r="A15" s="20"/>
      <c r="B15" s="165"/>
      <c r="C15" s="166"/>
      <c r="D15" s="165"/>
      <c r="E15" s="166"/>
      <c r="F15" s="17"/>
    </row>
    <row r="16" spans="1:7" s="3" customFormat="1" ht="30" customHeight="1">
      <c r="A16" s="167" t="s">
        <v>280</v>
      </c>
      <c r="B16" s="167"/>
      <c r="C16" s="167"/>
      <c r="D16" s="168"/>
      <c r="E16" s="168"/>
      <c r="F16" s="21"/>
    </row>
    <row r="17" spans="1:6" ht="300" customHeight="1">
      <c r="A17" s="180" t="s">
        <v>281</v>
      </c>
      <c r="B17" s="181"/>
      <c r="C17" s="181"/>
      <c r="D17" s="181"/>
      <c r="E17" s="182"/>
      <c r="F17" s="7"/>
    </row>
    <row r="18" spans="1:6" ht="20.149999999999999" customHeight="1">
      <c r="A18" s="22" t="s">
        <v>282</v>
      </c>
      <c r="B18" s="183" t="s">
        <v>283</v>
      </c>
      <c r="C18" s="183"/>
      <c r="D18" s="183"/>
      <c r="E18" s="183"/>
      <c r="F18" s="16"/>
    </row>
    <row r="19" spans="1:6" ht="20.149999999999999" customHeight="1">
      <c r="A19" s="22" t="s">
        <v>284</v>
      </c>
      <c r="B19" s="183" t="s">
        <v>285</v>
      </c>
      <c r="C19" s="183"/>
      <c r="D19" s="183"/>
      <c r="E19" s="183"/>
      <c r="F19" s="16"/>
    </row>
    <row r="20" spans="1:6" ht="20.149999999999999" customHeight="1">
      <c r="A20" s="22" t="s">
        <v>286</v>
      </c>
      <c r="B20" s="183" t="s">
        <v>287</v>
      </c>
      <c r="C20" s="183"/>
      <c r="D20" s="183"/>
      <c r="E20" s="183"/>
      <c r="F20" s="16"/>
    </row>
    <row r="21" spans="1:6" ht="20.149999999999999" customHeight="1">
      <c r="A21" s="22" t="s">
        <v>288</v>
      </c>
      <c r="B21" s="183" t="s">
        <v>289</v>
      </c>
      <c r="C21" s="183"/>
      <c r="D21" s="183"/>
      <c r="E21" s="183"/>
      <c r="F21" s="16"/>
    </row>
    <row r="22" spans="1:6" ht="20.149999999999999" customHeight="1">
      <c r="A22" s="22" t="s">
        <v>290</v>
      </c>
      <c r="B22" s="175" t="s">
        <v>291</v>
      </c>
      <c r="C22" s="175"/>
      <c r="D22" s="175"/>
      <c r="E22" s="175"/>
      <c r="F22" s="16"/>
    </row>
    <row r="23" spans="1:6">
      <c r="A23" s="24"/>
      <c r="B23" s="16"/>
      <c r="C23" s="16"/>
      <c r="D23" s="16"/>
      <c r="E23" s="16"/>
      <c r="F23" s="16"/>
    </row>
    <row r="24" spans="1:6" ht="15.65" customHeight="1">
      <c r="A24" s="176" t="s">
        <v>292</v>
      </c>
      <c r="B24" s="176"/>
      <c r="C24" s="176"/>
      <c r="D24" s="176"/>
      <c r="E24" s="176"/>
      <c r="F24" s="25"/>
    </row>
    <row r="25" spans="1:6" ht="31.4" customHeight="1">
      <c r="A25" s="26" t="s">
        <v>284</v>
      </c>
      <c r="B25" s="173" t="e" vm="1">
        <v>#VALUE!</v>
      </c>
      <c r="C25" s="173"/>
      <c r="D25" s="173"/>
      <c r="E25" s="173"/>
      <c r="F25" s="16"/>
    </row>
    <row r="26" spans="1:6">
      <c r="A26" s="26" t="s">
        <v>286</v>
      </c>
      <c r="B26" s="173" t="s">
        <v>293</v>
      </c>
      <c r="C26" s="173"/>
      <c r="D26" s="173"/>
      <c r="E26" s="173"/>
      <c r="F26" s="16"/>
    </row>
    <row r="27" spans="1:6" ht="14.5" customHeight="1">
      <c r="A27" s="26" t="s">
        <v>288</v>
      </c>
      <c r="B27" s="177" t="s">
        <v>294</v>
      </c>
      <c r="C27" s="178"/>
      <c r="D27" s="178"/>
      <c r="E27" s="179"/>
      <c r="F27" s="16"/>
    </row>
    <row r="28" spans="1:6">
      <c r="A28" s="26" t="s">
        <v>290</v>
      </c>
      <c r="B28" s="172">
        <v>45604</v>
      </c>
      <c r="C28" s="173"/>
      <c r="D28" s="173"/>
      <c r="E28" s="173"/>
      <c r="F28" s="16"/>
    </row>
  </sheetData>
  <mergeCells count="28">
    <mergeCell ref="B28:E28"/>
    <mergeCell ref="A10:B12"/>
    <mergeCell ref="C10:E12"/>
    <mergeCell ref="B22:E22"/>
    <mergeCell ref="A24:E24"/>
    <mergeCell ref="B25:E25"/>
    <mergeCell ref="B26:E26"/>
    <mergeCell ref="B27:E27"/>
    <mergeCell ref="A17:E17"/>
    <mergeCell ref="B18:E18"/>
    <mergeCell ref="B19:E19"/>
    <mergeCell ref="B20:E20"/>
    <mergeCell ref="B21:E21"/>
    <mergeCell ref="B14:C14"/>
    <mergeCell ref="D14:E14"/>
    <mergeCell ref="B15:C15"/>
    <mergeCell ref="D15:E15"/>
    <mergeCell ref="A16:C16"/>
    <mergeCell ref="D16:E16"/>
    <mergeCell ref="B6:C6"/>
    <mergeCell ref="B7:C7"/>
    <mergeCell ref="A9:B9"/>
    <mergeCell ref="C9:E9"/>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topLeftCell="C1" zoomScaleNormal="100" zoomScalePageLayoutView="79" workbookViewId="0">
      <selection activeCell="C1" sqref="C1:C7"/>
    </sheetView>
  </sheetViews>
  <sheetFormatPr defaultColWidth="9" defaultRowHeight="46.4" customHeight="1"/>
  <cols>
    <col min="1" max="1" width="18" customWidth="1"/>
    <col min="2" max="2" width="46" customWidth="1"/>
    <col min="3" max="3" width="82.453125" customWidth="1"/>
  </cols>
  <sheetData>
    <row r="1" spans="1:3" ht="39" customHeight="1">
      <c r="A1" s="1"/>
      <c r="B1" s="1" t="s">
        <v>295</v>
      </c>
      <c r="C1" s="1" t="s">
        <v>314</v>
      </c>
    </row>
    <row r="2" spans="1:3" ht="46.4" customHeight="1">
      <c r="A2" s="1" t="s">
        <v>296</v>
      </c>
      <c r="B2" s="2" t="s">
        <v>297</v>
      </c>
      <c r="C2" s="86" t="s">
        <v>298</v>
      </c>
    </row>
    <row r="3" spans="1:3" ht="77.5">
      <c r="A3" s="1" t="s">
        <v>299</v>
      </c>
      <c r="B3" s="2" t="s">
        <v>300</v>
      </c>
      <c r="C3" s="85" t="s">
        <v>301</v>
      </c>
    </row>
    <row r="4" spans="1:3" ht="46.5">
      <c r="A4" s="1" t="s">
        <v>302</v>
      </c>
      <c r="B4" s="2" t="s">
        <v>300</v>
      </c>
      <c r="C4" s="85" t="s">
        <v>303</v>
      </c>
    </row>
    <row r="5" spans="1:3" ht="31">
      <c r="A5" s="1" t="s">
        <v>304</v>
      </c>
      <c r="B5" s="2" t="s">
        <v>300</v>
      </c>
      <c r="C5" s="85" t="s">
        <v>305</v>
      </c>
    </row>
    <row r="6" spans="1:3" ht="22.5" customHeight="1">
      <c r="A6" s="1" t="s">
        <v>306</v>
      </c>
      <c r="B6" s="2" t="s">
        <v>300</v>
      </c>
      <c r="C6" s="86" t="s">
        <v>307</v>
      </c>
    </row>
    <row r="7" spans="1:3" ht="31">
      <c r="A7" s="1" t="s">
        <v>308</v>
      </c>
      <c r="B7" s="2" t="s">
        <v>300</v>
      </c>
      <c r="C7" s="85" t="s">
        <v>309</v>
      </c>
    </row>
    <row r="12" spans="1:3" ht="46.4" customHeight="1">
      <c r="C12" s="87"/>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1CE86D-ED3A-4C40-A6D1-2A581E035156}"/>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Emma Du</cp:lastModifiedBy>
  <cp:revision/>
  <dcterms:created xsi:type="dcterms:W3CDTF">2020-04-03T10:32:00Z</dcterms:created>
  <dcterms:modified xsi:type="dcterms:W3CDTF">2026-03-28T17:52:11Z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D445B231D7534D838C3DB50E70A469BC_12</vt:lpwstr>
  </property>
  <property fmtid="{D5CDD505-2E9C-101B-9397-08002B2CF9AE}" pid="5" name="KSOProductBuildVer">
    <vt:lpwstr>2052-12.1.0.17827</vt:lpwstr>
  </property>
</Properties>
</file>