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63" documentId="13_ncr:1_{6325587D-F115-4EBD-A13A-49A55A99FB4D}" xr6:coauthVersionLast="47" xr6:coauthVersionMax="47" xr10:uidLastSave="{52A3C198-D01A-4290-B4FA-2679ECACC492}"/>
  <bookViews>
    <workbookView xWindow="-110" yWindow="-110" windowWidth="29020" windowHeight="17500" tabRatio="994" activeTab="4"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s>
  <definedNames>
    <definedName name="_xlnm.Print_Area" localSheetId="3">'14-16.Quantity&amp;packaging info'!$A$1:$F$32</definedName>
    <definedName name="_xlnm.Print_Area" localSheetId="0">'1-5.Manufacturer &amp; product info'!$A$1:$B$29</definedName>
    <definedName name="_xlnm.Print_Area" localSheetId="4">'17-20.HACCP,Artwork&amp;SpecAuthor.'!$A$1:$E$27</definedName>
    <definedName name="_xlnm.Print_Area" localSheetId="1">'6-8.Ingre&amp;Nutrition&amp;Allergens'!$A$1:$I$39</definedName>
    <definedName name="_xlnm.Print_Area" localSheetId="2">'9-13.Quality Attributes '!$A$1:$F$39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 l="1"/>
  <c r="E22" i="2"/>
  <c r="E20" i="2"/>
  <c r="E19" i="2"/>
  <c r="E15" i="2"/>
  <c r="E13" i="2"/>
  <c r="E14" i="2"/>
  <c r="E16" i="2"/>
  <c r="E17" i="2"/>
  <c r="E18" i="2"/>
  <c r="E11" i="2"/>
  <c r="B21" i="8"/>
  <c r="B20" i="8"/>
  <c r="B28" i="8" l="1"/>
  <c r="C27" i="8"/>
  <c r="B27" i="8"/>
  <c r="C28" i="8"/>
  <c r="C29" i="8" l="1"/>
  <c r="B29" i="8"/>
  <c r="J10" i="2"/>
  <c r="E5"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<sst xmlns="http://schemas.openxmlformats.org/spreadsheetml/2006/main" count="471" uniqueCount="272">
  <si>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</si>
  <si>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</si>
  <si>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Roasted White Sesame Seeds 1KG</t>
  </si>
  <si>
    <t>Scientific name</t>
  </si>
  <si>
    <t>Roasted white sesame seeds in vacuum bag</t>
  </si>
  <si>
    <t>Purchase UoM:</t>
  </si>
  <si>
    <t>12/1KG</t>
  </si>
  <si>
    <t>TBI Product Code:</t>
  </si>
  <si>
    <t>G012A</t>
  </si>
  <si>
    <t xml:space="preserve">2.Manufacturer Information </t>
  </si>
  <si>
    <t>Name of Manufacturer:</t>
  </si>
  <si>
    <t>ANHUI XINMAO FOOD CO.,LTD</t>
  </si>
  <si>
    <t>Address of Manufacturer:</t>
  </si>
  <si>
    <t>NO.68 YINGSAN ROAD YINGZHOU ECONOMIC DEVELOPMENT
ZONE FUYANG,ANHUI</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</si>
  <si>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</si>
  <si>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</si>
  <si>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GFSI Recoginised standard e.g. BRCGS, FSSC22000, IFS, etc.If certified indicate standards name,achieved grade and  attach the certificates &amp; reports </t>
  </si>
  <si>
    <t>BRCGS B+</t>
  </si>
  <si>
    <t>Global G.A.P.</t>
  </si>
  <si>
    <t>No</t>
  </si>
  <si>
    <t>ASC</t>
  </si>
  <si>
    <t>SEDEX Member No.</t>
  </si>
  <si>
    <t>ZC421533179</t>
  </si>
  <si>
    <t>SEDEX SMETA Report
If a SMETA audit is conducted, please indicate the audit date here and attach the report</t>
  </si>
  <si>
    <t>Yes ZAA600032244</t>
  </si>
  <si>
    <t xml:space="preserve">Other accreditations </t>
  </si>
  <si>
    <t>3.Dietary Requirements</t>
  </si>
  <si>
    <t>Product suitable for :</t>
  </si>
  <si>
    <t>*Please choose Yes/No</t>
  </si>
  <si>
    <r>
      <t xml:space="preserve">Vegetarians </t>
    </r>
    <r>
      <rPr>
        <sz val="12"/>
        <color rgb="FFFF0000"/>
        <rFont val="Calibri Light"/>
        <family val="2"/>
        <scheme val="major"/>
      </rPr>
      <t>(Contains no animal product but may contain animal-derived ingredients, e.g Milk &amp; egg)</t>
    </r>
  </si>
  <si>
    <t>Yes</t>
  </si>
  <si>
    <r>
      <t>Vegans</t>
    </r>
    <r>
      <rPr>
        <sz val="12"/>
        <color rgb="FFFF0000"/>
        <rFont val="Calibri Light"/>
        <family val="2"/>
        <scheme val="major"/>
      </rPr>
      <t xml:space="preserve"> (Contains no animal product)</t>
    </r>
  </si>
  <si>
    <t>Halal (check certificate scop)</t>
  </si>
  <si>
    <t>Kosher (check certificate scop)</t>
  </si>
  <si>
    <t>4.Storage Condition&amp;Shelf Life</t>
  </si>
  <si>
    <t>Storage Condition: Ambient product must include once opened how to store and consum within how many days , Frozen product must include once defrosted temperature range (°C)  &amp; consum within how many days under chilled</t>
  </si>
  <si>
    <t>Store in a cool and dry place 
away from direct sunlight</t>
  </si>
  <si>
    <t>Total Shelf Life from Production</t>
  </si>
  <si>
    <t>18 months</t>
  </si>
  <si>
    <t>Date Code Format E.g. DD/MM/YY</t>
  </si>
  <si>
    <t>DD/MM/YY</t>
  </si>
  <si>
    <t xml:space="preserve">5.Instructions for Use </t>
  </si>
  <si>
    <t xml:space="preserve">Add to the dishes such as salad, rice, stir fries, or inside out sushi roll. </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</si>
  <si>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</si>
  <si>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</si>
  <si>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</si>
  <si>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</si>
  <si>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</si>
  <si>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</si>
  <si>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</si>
  <si>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</si>
  <si>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</si>
  <si>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</si>
  <si>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</si>
  <si>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White sesame seeds</t>
  </si>
  <si>
    <t>ANHUI XINMAO FOOD CO., LTD</t>
  </si>
  <si>
    <t>CHINA</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</si>
  <si>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</si>
  <si>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</si>
  <si>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</si>
  <si>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</si>
  <si>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</si>
  <si>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</si>
  <si>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</si>
  <si>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Kcal:664
KJ:2778</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</si>
  <si>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</si>
  <si>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</si>
  <si>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</si>
  <si>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</si>
  <si>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</si>
  <si>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</si>
  <si>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</si>
  <si>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</si>
  <si>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</si>
  <si>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</si>
  <si>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</si>
  <si>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</si>
  <si>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</si>
  <si>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</si>
  <si>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</si>
  <si>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</si>
  <si>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</si>
  <si>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</si>
  <si>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</si>
  <si>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</si>
  <si>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</si>
  <si>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</si>
  <si>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t xml:space="preserve">Cereals containing gluten
</t>
    </r>
    <r>
      <rPr>
        <sz val="10"/>
        <color rgb="FF000000"/>
        <rFont val="Calibri Light"/>
        <family val="2"/>
      </rPr>
      <t>including wheat, Rye, Barley, Oats, Spelt &amp; Khorasan and products thereof:</t>
    </r>
  </si>
  <si>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</si>
  <si>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</si>
  <si>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</si>
  <si>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</si>
  <si>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</si>
  <si>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</si>
  <si>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</si>
  <si>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</si>
  <si>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</si>
  <si>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</si>
  <si>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</si>
  <si>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</si>
  <si>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</si>
  <si>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</si>
  <si>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</si>
  <si>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</si>
  <si>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</si>
  <si>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</si>
  <si>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</si>
  <si>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</si>
  <si>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N/A (Contains)</t>
  </si>
  <si>
    <t>12</t>
  </si>
  <si>
    <t>Sulphur Dioxide or Sulphites:</t>
  </si>
  <si>
    <t>13</t>
  </si>
  <si>
    <t>Lupin and products thereof:</t>
  </si>
  <si>
    <t>14</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</si>
  <si>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</si>
  <si>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</si>
  <si>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</si>
  <si>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</si>
  <si>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</si>
  <si>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</si>
  <si>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Methyl parathion</t>
  </si>
  <si>
    <t>&lt;0.01 mg/kg</t>
  </si>
  <si>
    <t>each batch of raw material</t>
  </si>
  <si>
    <t>Malathion</t>
  </si>
  <si>
    <t>Carbendazim</t>
  </si>
  <si>
    <t>&lt;10ug/kg</t>
  </si>
  <si>
    <t>Cypermethirn</t>
  </si>
  <si>
    <t>Chlorpyrifos-methyl</t>
  </si>
  <si>
    <t>Aflatoxin B1</t>
  </si>
  <si>
    <t>&lt;1.0 ug/kg</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</si>
  <si>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</si>
  <si>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</si>
  <si>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</si>
  <si>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</si>
  <si>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</si>
  <si>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</si>
  <si>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</si>
  <si>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</si>
  <si>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</si>
  <si>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</si>
  <si>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</si>
  <si>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</si>
  <si>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</si>
  <si>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</si>
  <si>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</si>
  <si>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Target</t>
  </si>
  <si>
    <t>Rejection</t>
  </si>
  <si>
    <t>CoA</t>
  </si>
  <si>
    <t>TVC</t>
  </si>
  <si>
    <t>Quality Indicator</t>
  </si>
  <si>
    <r>
      <rPr>
        <sz val="10"/>
        <color theme="1"/>
        <rFont val="Arial"/>
        <family val="2"/>
      </rPr>
      <t>&lt;10</t>
    </r>
    <r>
      <rPr>
        <vertAlign val="superscript"/>
        <sz val="10"/>
        <color theme="1"/>
        <rFont val="Arial"/>
        <family val="2"/>
      </rPr>
      <t>4</t>
    </r>
  </si>
  <si>
    <t>&lt;100</t>
  </si>
  <si>
    <r>
      <rPr>
        <sz val="10"/>
        <color theme="1"/>
        <rFont val="Aptos Narrow"/>
        <family val="2"/>
      </rPr>
      <t>&gt;</t>
    </r>
    <r>
      <rPr>
        <sz val="10"/>
        <color theme="1"/>
        <rFont val="Arial"/>
        <family val="2"/>
      </rPr>
      <t>1000</t>
    </r>
  </si>
  <si>
    <t>Every PO</t>
  </si>
  <si>
    <t>*please clarify by filling in how many samples per day/PO rather than by each lot</t>
  </si>
  <si>
    <t>Escherichia coli</t>
  </si>
  <si>
    <t>Hygiene indicator</t>
  </si>
  <si>
    <t>&lt;20</t>
  </si>
  <si>
    <t>&lt;10</t>
  </si>
  <si>
    <t>&gt;10</t>
  </si>
  <si>
    <t>Enterobacteriaceae</t>
  </si>
  <si>
    <t>─</t>
  </si>
  <si>
    <t>Listeria spp</t>
  </si>
  <si>
    <t>Not Detected</t>
  </si>
  <si>
    <t>Listeria monocytogenes</t>
  </si>
  <si>
    <t>Pathogens</t>
  </si>
  <si>
    <t>Detected in 25g</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</si>
  <si>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</si>
  <si>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</si>
  <si>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</si>
  <si>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</si>
  <si>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</si>
  <si>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</si>
  <si>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</si>
  <si>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family val="2"/>
      </rPr>
      <t>&lt;10</t>
    </r>
    <r>
      <rPr>
        <vertAlign val="superscript"/>
        <sz val="10"/>
        <color theme="1"/>
        <rFont val="Arial"/>
        <family val="2"/>
      </rPr>
      <t>3</t>
    </r>
  </si>
  <si>
    <t>&gt;1000</t>
  </si>
  <si>
    <t>Bacillus spp.</t>
  </si>
  <si>
    <t>Clostridium perfringens</t>
  </si>
  <si>
    <t>Staphylococcus aureus and other coagulase-positive staphylococci</t>
  </si>
  <si>
    <t>Yeast &amp; Moulds</t>
  </si>
  <si>
    <t>,&lt;10</t>
  </si>
  <si>
    <t>&gt;25</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</si>
  <si>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</si>
  <si>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</si>
  <si>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</si>
  <si>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</si>
  <si>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It is the whole, clean, dried grain, with golden appearance  with sesame seed flavour and taste crisp.</t>
  </si>
  <si>
    <t>The seed was broken with many impurity .taste soft and some odour of oxidative rancidity.</t>
  </si>
  <si>
    <t xml:space="preserve">14.Quantity Attributes </t>
  </si>
  <si>
    <t xml:space="preserve">Unit </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</si>
  <si>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</si>
  <si>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</si>
  <si>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</si>
  <si>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</si>
  <si>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</si>
  <si>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</si>
  <si>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</si>
  <si>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</si>
  <si>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Material (plastic, cardbaord, glass, etc)</t>
  </si>
  <si>
    <r>
      <t xml:space="preserve">If plastic, </t>
    </r>
    <r>
      <rPr>
        <sz val="8"/>
        <color theme="1"/>
        <rFont val="Calibri Light"/>
        <family val="2"/>
        <scheme val="major"/>
      </rPr>
      <t xml:space="preserve"> indicate the plastictypes from below 01-07</t>
    </r>
  </si>
  <si>
    <t>Weight 
(g)</t>
  </si>
  <si>
    <t xml:space="preserve">Dimensions
(mm)   </t>
  </si>
  <si>
    <t>Primary</t>
  </si>
  <si>
    <t>Transparent</t>
  </si>
  <si>
    <t>Plastic</t>
  </si>
  <si>
    <t>L</t>
  </si>
  <si>
    <t>Barcode:</t>
  </si>
  <si>
    <t>W</t>
  </si>
  <si>
    <t>H</t>
  </si>
  <si>
    <t>Secondary</t>
  </si>
  <si>
    <t>Carton</t>
  </si>
  <si>
    <t>Paper</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</si>
  <si>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</si>
  <si>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</si>
  <si>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</si>
  <si>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</si>
  <si>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</si>
  <si>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</si>
  <si>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</si>
  <si>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</si>
  <si>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</si>
  <si>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</si>
  <si>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</si>
  <si>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</si>
  <si>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coverage</t>
  </si>
  <si>
    <t>Surface usage: 96%
Volume usage: 83.7%</t>
  </si>
  <si>
    <t>Surface usage: 80%
Volume usage: 69.70%</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</si>
  <si>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</si>
  <si>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</si>
  <si>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</si>
  <si>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</si>
  <si>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</si>
  <si>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</si>
  <si>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</si>
  <si>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Metal-detector</t>
  </si>
  <si>
    <t>check： test piece</t>
  </si>
  <si>
    <t>No metal exist
FE ≤0.8mm
SUS ≤1.5mm
NON FE≤2.0mm</t>
  </si>
  <si>
    <t>Before and after work,  every 2 hours during work</t>
  </si>
  <si>
    <t>19.Artwork</t>
  </si>
  <si>
    <t>Inner Label / Package Design artwork</t>
  </si>
  <si>
    <t>Outer Label / Package Design artwork</t>
  </si>
  <si>
    <t>20.Packaging Photos</t>
  </si>
  <si>
    <t>Finished Product with Primary package</t>
  </si>
  <si>
    <t>Outer Case (Secondary)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</si>
  <si>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</si>
  <si>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</si>
  <si>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</si>
  <si>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</si>
  <si>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</si>
  <si>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Wu xuanqun</t>
  </si>
  <si>
    <t>Position in Company</t>
  </si>
  <si>
    <t>Sales Manager</t>
  </si>
  <si>
    <t>Date</t>
  </si>
  <si>
    <t>For and on behalf of The Basic Ingredients Ltd:</t>
  </si>
  <si>
    <t>Nancy Deng</t>
  </si>
  <si>
    <t>Technical Account Manager</t>
  </si>
  <si>
    <t xml:space="preserve">Content </t>
  </si>
  <si>
    <t xml:space="preserve">Title </t>
  </si>
  <si>
    <t xml:space="preserve">Emma Basic Roasted White Sesame Seeds 1kg | High Fibre | Source of Protein | Vegan | Rich Aroma | Antioxidants </t>
  </si>
  <si>
    <t xml:space="preserve"> USP No 1</t>
  </si>
  <si>
    <t xml:space="preserve"> USP No 2</t>
  </si>
  <si>
    <t xml:space="preserve"> USP No 3</t>
  </si>
  <si>
    <t xml:space="preserve"> USP No 4</t>
  </si>
  <si>
    <t xml:space="preserve"> USP No 5</t>
  </si>
  <si>
    <t>NOTE: Must attach lab analyses report/Sodium in mg x 2.5 /1000 = salt in g</t>
  </si>
  <si>
    <r>
      <rPr>
        <b/>
        <sz val="14"/>
        <color theme="1"/>
        <rFont val="Calibri"/>
        <family val="2"/>
        <scheme val="minor"/>
      </rPr>
      <t>NUTTY &amp; CRUNCHY</t>
    </r>
    <r>
      <rPr>
        <sz val="14"/>
        <color theme="1"/>
        <rFont val="Calibri"/>
        <family val="2"/>
        <scheme val="minor"/>
      </rPr>
      <t>: Our sesame seeds are washed and roasted! Adding a nutty taste and delicate crunch to your dishes. Vacuum packed to maintain the fresh roasted aroma for longer.</t>
    </r>
  </si>
  <si>
    <r>
      <rPr>
        <b/>
        <sz val="14"/>
        <color theme="1"/>
        <rFont val="Calibri"/>
        <family val="2"/>
        <scheme val="minor"/>
      </rPr>
      <t>URAMAKI SUSHI</t>
    </r>
    <r>
      <rPr>
        <sz val="14"/>
        <color theme="1"/>
        <rFont val="Calibri"/>
        <family val="2"/>
        <scheme val="minor"/>
      </rPr>
      <t xml:space="preserve">: Essential ingredient to make inside out sushi rolls/ California rolls.
</t>
    </r>
  </si>
  <si>
    <r>
      <rPr>
        <b/>
        <sz val="14"/>
        <color theme="1"/>
        <rFont val="Calibri"/>
        <family val="2"/>
        <scheme val="minor"/>
      </rPr>
      <t>EASY TO ADD TO YOUR DIET</t>
    </r>
    <r>
      <rPr>
        <sz val="14"/>
        <color theme="1"/>
        <rFont val="Calibri"/>
        <family val="2"/>
        <scheme val="minor"/>
      </rPr>
      <t>: It is already skillfully roasted, simply sprinkle on top of any dish: Stir-fry, Steamed veg, Salads, Grilled Salmon, Hummus, even porridge or breakfast cereal.</t>
    </r>
  </si>
  <si>
    <t>HS/Commodity Code</t>
  </si>
  <si>
    <r>
      <t>Gluten Free (</t>
    </r>
    <r>
      <rPr>
        <sz val="12"/>
        <color rgb="FFFF0000"/>
        <rFont val="Calibri Light"/>
        <family val="2"/>
        <scheme val="major"/>
      </rPr>
      <t xml:space="preserve"> Contains no Gluten in ingredients , low risk of cross contamination from the same site,under 20mg/kg)</t>
    </r>
  </si>
  <si>
    <r>
      <t>FIBRE</t>
    </r>
    <r>
      <rPr>
        <sz val="14"/>
        <color theme="1"/>
        <rFont val="Calibri"/>
        <family val="2"/>
        <scheme val="minor"/>
      </rPr>
      <t>: Daily fibre intake is vital to your digestive health. A claim that a food is high in fibre can be made where the product contains at least 6g of fibre/100g according to (EC) 1924/2006. Emma Basic Roasted Sesame Seed contains 16g of fibre/100g.</t>
    </r>
  </si>
  <si>
    <r>
      <t>SOURCE OF PROTEIN</t>
    </r>
    <r>
      <rPr>
        <sz val="14"/>
        <color theme="1"/>
        <rFont val="Calibri"/>
        <family val="2"/>
        <scheme val="minor"/>
      </rPr>
      <t xml:space="preserve">: 12 % of the energy value of the Emma Basic Roasted White Sesame Seed is provided by protein. A source of protein to contribute to your daily protein intake. </t>
    </r>
    <r>
      <rPr>
        <b/>
        <sz val="1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</si>
</sst>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0"/>
      <color rgb="FF000000"/>
      <name val="Arial"/>
      <family val="2"/>
    </font>
    <font>
      <sz val="10"/>
      <color theme="1"/>
      <name val="Arial"/>
      <family val="2"/>
    </font>
    <font>
      <sz val="11"/>
      <name val="Arial"/>
      <family val="2"/>
    </font>
    <font>
      <sz val="12"/>
      <color rgb="FF000000"/>
      <name val="Calibri Light"/>
      <family val="2"/>
    </font>
    <font>
      <i/>
      <sz val="10"/>
      <color rgb="FFFF0000"/>
      <name val="Calibri Light"/>
      <family val="2"/>
    </font>
    <font>
      <sz val="10"/>
      <color rgb="FF000000"/>
      <name val="Calibri Light"/>
      <family val="2"/>
    </font>
    <font>
      <sz val="11"/>
      <color rgb="FF000000"/>
      <name val="Calibri Light"/>
      <family val="2"/>
    </font>
    <font>
      <sz val="12"/>
      <color rgb="FFFF0000"/>
      <name val="Calibri Light"/>
      <family val="2"/>
      <scheme val="major"/>
    </font>
    <font>
      <vertAlign val="superscript"/>
      <sz val="10"/>
      <color theme="1"/>
      <name val="Arial"/>
      <family val="2"/>
    </font>
    <font>
      <sz val="10"/>
      <color theme="1"/>
      <name val="Aptos Narrow"/>
      <family val="2"/>
    </font>
    <font>
      <b/>
      <sz val="10"/>
      <name val="Calibri Light"/>
      <family val="2"/>
      <scheme val="major"/>
    </font>
    <font>
      <b/>
      <sz val="14"/>
      <color theme="1"/>
      <name val="Calibri"/>
      <family val="2"/>
      <scheme val="minor"/>
    </font>
    <font>
      <sz val="14"/>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rgb="FFC6E0B4"/>
        <bgColor rgb="FFC6E0B4"/>
      </patternFill>
    </fill>
    <fill>
      <patternFill patternType="solid">
        <fgColor rgb="FFFFFFFF"/>
        <bgColor rgb="FFFFFFFF"/>
      </patternFill>
    </fill>
    <fill>
      <patternFill patternType="solid">
        <fgColor theme="9"/>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diagonal/>
    </border>
  </borders>
  <cellStyleXfs count="2">
    <xf numFmtId="0" fontId="0" fillId="0" borderId="0"/>
    <xf numFmtId="0" fontId="27" fillId="0" borderId="0"/>
  </cellStyleXfs>
  <cellXfs count="180">
    <xf numFmtId="0" fontId="0" fillId="0" borderId="0" xfId="0"/>
    <xf numFmtId="0" fontId="2" fillId="0" borderId="0" xfId="0" applyFont="1" applyAlignment="1">
      <alignment vertical="center"/>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2" fillId="0" borderId="0" xfId="0" applyFont="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6" fillId="0" borderId="0" xfId="0" applyFont="1" applyAlignment="1">
      <alignment horizontal="left"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1" fillId="0" borderId="0" xfId="0" applyFont="1"/>
    <xf numFmtId="0" fontId="14" fillId="0" borderId="0" xfId="0" applyFont="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0" borderId="1" xfId="0" applyFont="1" applyBorder="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8" fillId="2" borderId="15" xfId="0" applyFont="1" applyFill="1" applyBorder="1" applyAlignment="1">
      <alignment horizontal="center"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3" fillId="0" borderId="0" xfId="0" applyFont="1"/>
    <xf numFmtId="10" fontId="11" fillId="0" borderId="1" xfId="0" applyNumberFormat="1" applyFont="1" applyBorder="1" applyAlignment="1">
      <alignment vertical="center" wrapText="1"/>
    </xf>
    <xf numFmtId="0" fontId="5" fillId="2" borderId="12" xfId="0" applyFont="1" applyFill="1" applyBorder="1" applyAlignment="1">
      <alignment horizontal="center" vertical="center"/>
    </xf>
    <xf numFmtId="0" fontId="31" fillId="6" borderId="19" xfId="0" applyFont="1" applyFill="1" applyBorder="1" applyAlignment="1">
      <alignment horizontal="center" vertical="center" wrapText="1"/>
    </xf>
    <xf numFmtId="0" fontId="31" fillId="6" borderId="20" xfId="0" applyFont="1" applyFill="1" applyBorder="1" applyAlignment="1">
      <alignment horizontal="center" vertical="center" wrapText="1"/>
    </xf>
    <xf numFmtId="0" fontId="31" fillId="6" borderId="21" xfId="0" applyFont="1" applyFill="1" applyBorder="1" applyAlignment="1">
      <alignment horizontal="center" vertical="center" wrapText="1"/>
    </xf>
    <xf numFmtId="0" fontId="31" fillId="6" borderId="19" xfId="0" applyFont="1" applyFill="1" applyBorder="1" applyAlignment="1">
      <alignment vertical="center"/>
    </xf>
    <xf numFmtId="0" fontId="34" fillId="0" borderId="19" xfId="0" applyFont="1" applyBorder="1" applyAlignment="1">
      <alignment horizontal="center" vertical="center"/>
    </xf>
    <xf numFmtId="0" fontId="34" fillId="7" borderId="19" xfId="0" applyFont="1" applyFill="1" applyBorder="1" applyAlignment="1">
      <alignment horizontal="center" vertical="center"/>
    </xf>
    <xf numFmtId="0" fontId="34" fillId="0" borderId="19" xfId="0" applyFont="1" applyBorder="1" applyAlignment="1">
      <alignment horizontal="center" vertical="center" wrapText="1"/>
    </xf>
    <xf numFmtId="0" fontId="16"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6"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6" fillId="0" borderId="0" xfId="0" applyFont="1" applyAlignment="1">
      <alignment horizontal="left" wrapText="1"/>
    </xf>
    <xf numFmtId="0" fontId="2" fillId="4" borderId="1" xfId="0" applyFont="1" applyFill="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wrapText="1"/>
    </xf>
    <xf numFmtId="0" fontId="2" fillId="0" borderId="2" xfId="0" applyFont="1" applyBorder="1" applyAlignment="1">
      <alignment horizontal="center" vertical="center" wrapText="1"/>
    </xf>
    <xf numFmtId="0" fontId="4" fillId="2" borderId="2" xfId="0" applyFont="1" applyFill="1" applyBorder="1" applyAlignment="1">
      <alignment vertical="center" wrapText="1"/>
    </xf>
    <xf numFmtId="0" fontId="2" fillId="0" borderId="18" xfId="0" applyFont="1" applyBorder="1" applyAlignment="1">
      <alignment horizontal="lef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3" fillId="2" borderId="1" xfId="0" applyFont="1" applyFill="1" applyBorder="1" applyAlignment="1">
      <alignment vertical="center" wrapText="1"/>
    </xf>
    <xf numFmtId="1" fontId="2" fillId="0" borderId="5" xfId="0" applyNumberFormat="1" applyFont="1" applyBorder="1" applyAlignment="1">
      <alignment horizontal="center" vertical="center" wrapText="1"/>
    </xf>
    <xf numFmtId="1" fontId="2" fillId="0" borderId="7" xfId="0" applyNumberFormat="1" applyFont="1" applyBorder="1" applyAlignment="1">
      <alignment horizontal="center" vertical="center" wrapText="1"/>
    </xf>
    <xf numFmtId="0" fontId="2" fillId="0" borderId="0" xfId="0" applyFont="1" applyAlignment="1">
      <alignment horizontal="right" vertical="center" wrapText="1"/>
    </xf>
    <xf numFmtId="164" fontId="2" fillId="4" borderId="1" xfId="0" applyNumberFormat="1" applyFont="1" applyFill="1" applyBorder="1" applyAlignment="1">
      <alignment horizontal="center" vertical="center" wrapText="1"/>
    </xf>
    <xf numFmtId="0" fontId="16"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0" borderId="0" xfId="0" applyFont="1" applyAlignment="1">
      <alignment vertical="center"/>
    </xf>
    <xf numFmtId="0" fontId="11" fillId="0" borderId="1" xfId="0" applyFont="1" applyBorder="1" applyAlignment="1">
      <alignment vertical="center" wrapText="1"/>
    </xf>
    <xf numFmtId="0" fontId="11" fillId="0" borderId="1" xfId="0" applyFont="1" applyBorder="1" applyAlignment="1">
      <alignment vertical="center"/>
    </xf>
    <xf numFmtId="0" fontId="3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9" fillId="8" borderId="1" xfId="0" applyFont="1" applyFill="1" applyBorder="1" applyAlignment="1">
      <alignment wrapText="1"/>
    </xf>
    <xf numFmtId="0" fontId="40" fillId="0" borderId="0" xfId="0" applyFont="1"/>
    <xf numFmtId="0" fontId="40" fillId="0" borderId="1" xfId="0" applyFont="1" applyBorder="1" applyAlignment="1">
      <alignment wrapText="1"/>
    </xf>
    <xf numFmtId="0" fontId="39" fillId="0" borderId="1" xfId="0" applyFont="1" applyBorder="1" applyAlignment="1">
      <alignment wrapText="1"/>
    </xf>
    <xf numFmtId="0" fontId="1" fillId="2" borderId="10" xfId="0" applyFont="1" applyFill="1" applyBorder="1" applyAlignment="1">
      <alignment horizontal="left" vertical="center" wrapText="1"/>
    </xf>
    <xf numFmtId="0" fontId="2" fillId="9" borderId="10" xfId="0" applyFont="1" applyFill="1" applyBorder="1" applyAlignment="1">
      <alignment vertical="center" wrapText="1"/>
    </xf>
    <xf numFmtId="0" fontId="2" fillId="9" borderId="1" xfId="0" applyFont="1" applyFill="1" applyBorder="1" applyAlignment="1">
      <alignment horizontal="left" vertical="center" wrapText="1"/>
    </xf>
    <xf numFmtId="9" fontId="2" fillId="0" borderId="0" xfId="0" applyNumberFormat="1" applyFont="1" applyAlignment="1">
      <alignment vertical="center"/>
    </xf>
    <xf numFmtId="0" fontId="30" fillId="5" borderId="1" xfId="0" applyFont="1" applyFill="1" applyBorder="1" applyAlignment="1">
      <alignment horizontal="left" vertical="center" wrapText="1"/>
    </xf>
    <xf numFmtId="0" fontId="6" fillId="0" borderId="0" xfId="0" applyFont="1" applyAlignment="1">
      <alignment horizontal="left" vertical="center" wrapText="1"/>
    </xf>
    <xf numFmtId="0" fontId="6" fillId="0" borderId="23" xfId="0" applyFont="1" applyBorder="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13" fillId="0" borderId="0" xfId="0" applyFont="1" applyAlignment="1">
      <alignment horizontal="left" vertical="center" wrapText="1"/>
    </xf>
    <xf numFmtId="0" fontId="5" fillId="2" borderId="1"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31" fillId="6" borderId="19" xfId="0" applyFont="1" applyFill="1" applyBorder="1" applyAlignment="1">
      <alignment horizontal="center" vertical="center" wrapText="1"/>
    </xf>
    <xf numFmtId="0" fontId="31" fillId="0" borderId="19" xfId="0" applyFont="1" applyBorder="1" applyAlignment="1">
      <alignment horizontal="left" vertical="center" wrapText="1"/>
    </xf>
    <xf numFmtId="0" fontId="32" fillId="6" borderId="19" xfId="0" applyFont="1" applyFill="1" applyBorder="1" applyAlignment="1">
      <alignment horizontal="right" vertical="center" wrapText="1"/>
    </xf>
    <xf numFmtId="0" fontId="31" fillId="6" borderId="21" xfId="0" applyFont="1" applyFill="1" applyBorder="1" applyAlignment="1">
      <alignment horizontal="center" vertical="center" wrapText="1"/>
    </xf>
    <xf numFmtId="0" fontId="31" fillId="6" borderId="22" xfId="0" applyFont="1" applyFill="1" applyBorder="1" applyAlignment="1">
      <alignment horizontal="center" vertical="center" wrapText="1"/>
    </xf>
    <xf numFmtId="0" fontId="0" fillId="0" borderId="19" xfId="0" applyBorder="1"/>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5" xfId="0" applyFont="1" applyBorder="1" applyAlignment="1">
      <alignment horizontal="left" vertical="top" wrapText="1"/>
    </xf>
    <xf numFmtId="0" fontId="25" fillId="0" borderId="7" xfId="0" applyFont="1" applyBorder="1" applyAlignment="1">
      <alignment horizontal="left" vertical="top" wrapText="1"/>
    </xf>
    <xf numFmtId="0" fontId="25" fillId="0" borderId="6" xfId="0" applyFont="1" applyBorder="1" applyAlignment="1">
      <alignment horizontal="left" vertical="top"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1" xfId="0" applyFont="1" applyBorder="1" applyAlignment="1">
      <alignment horizontal="left"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38" fillId="0" borderId="5" xfId="0" applyFont="1" applyBorder="1" applyAlignment="1">
      <alignment horizontal="left" vertical="center" wrapText="1"/>
    </xf>
    <xf numFmtId="0" fontId="38" fillId="0" borderId="6" xfId="0" applyFont="1" applyBorder="1" applyAlignment="1">
      <alignment horizontal="left" vertical="center" wrapText="1"/>
    </xf>
    <xf numFmtId="0" fontId="38" fillId="0" borderId="7" xfId="0" applyFont="1" applyBorder="1" applyAlignment="1">
      <alignment horizontal="left" vertical="center" wrapText="1"/>
    </xf>
    <xf numFmtId="0" fontId="6" fillId="0" borderId="0" xfId="0" applyFont="1" applyAlignment="1">
      <alignment horizontal="left"/>
    </xf>
    <xf numFmtId="0" fontId="3"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5" xfId="0" applyFont="1" applyBorder="1" applyAlignment="1">
      <alignment horizontal="left" vertical="center" wrapText="1"/>
    </xf>
    <xf numFmtId="0" fontId="11" fillId="0" borderId="1" xfId="0" applyFont="1" applyBorder="1" applyAlignment="1">
      <alignment horizontal="left" vertical="top" wrapText="1"/>
    </xf>
    <xf numFmtId="14"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xf>
    <xf numFmtId="0" fontId="5" fillId="3" borderId="0" xfId="0" applyFont="1" applyFill="1" applyAlignment="1">
      <alignment horizontal="left" vertical="center" wrapText="1"/>
    </xf>
  </cellXfs>
  <cellStyles count="2">
    <cellStyle name="Normal" xfId="0" builtinId="0"/>
    <cellStyle name="Normal 2" xfId="1" xr:uid="{B9EF23DA-5404-48C9-B209-9B1535F85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154215</xdr:colOff>
      <xdr:row>2</xdr:row>
      <xdr:rowOff>282021</xdr:rowOff>
    </xdr:from>
    <xdr:to>
      <xdr:col>15</xdr:col>
      <xdr:colOff>434670</xdr:colOff>
      <xdr:row>24</xdr:row>
      <xdr:rowOff>137803</xdr:rowOff>
    </xdr:to>
    <xdr:pic>
      <xdr:nvPicPr>
        <xdr:cNvPr id="2" name="Picture 1">
          <a:extLst>
            <a:ext uri="{FF2B5EF4-FFF2-40B4-BE49-F238E27FC236}">
              <a16:creationId xmlns:a16="http://schemas.microsoft.com/office/drawing/2014/main" id="{68DBBBE4-0B4A-4150-4523-31254AEE1179}"/>
            </a:ext>
          </a:extLst>
        </xdr:cNvPr>
        <xdr:cNvPicPr>
          <a:picLocks noChangeAspect="1"/>
        </xdr:cNvPicPr>
      </xdr:nvPicPr>
      <xdr:blipFill>
        <a:blip xmlns:r="http://schemas.openxmlformats.org/officeDocument/2006/relationships" r:embed="rId1"/>
        <a:stretch>
          <a:fillRect/>
        </a:stretch>
      </xdr:blipFill>
      <xdr:spPr>
        <a:xfrm>
          <a:off x="7819572" y="1044021"/>
          <a:ext cx="8036527" cy="68044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2240280</xdr:colOff>
      <xdr:row>38</xdr:row>
      <xdr:rowOff>225022</xdr:rowOff>
    </xdr:from>
    <xdr:to>
      <xdr:col>1</xdr:col>
      <xdr:colOff>769620</xdr:colOff>
      <xdr:row>38</xdr:row>
      <xdr:rowOff>1341120</xdr:rowOff>
    </xdr:to>
    <xdr:pic>
      <xdr:nvPicPr>
        <xdr:cNvPr id="2" name="图片 3" descr="51E785C46E4BE17C69C5927D7AAEE219.png">
          <a:extLst>
            <a:ext uri="{FF2B5EF4-FFF2-40B4-BE49-F238E27FC236}">
              <a16:creationId xmlns:a16="http://schemas.microsoft.com/office/drawing/2014/main" id="{CF52C7F9-B2E8-4CD5-9432-28124F02AC08}"/>
            </a:ext>
          </a:extLst>
        </xdr:cNvPr>
        <xdr:cNvPicPr>
          <a:picLocks noChangeAspect="1"/>
        </xdr:cNvPicPr>
      </xdr:nvPicPr>
      <xdr:blipFill>
        <a:blip xmlns:r="http://schemas.openxmlformats.org/officeDocument/2006/relationships" r:embed="rId1" cstate="print"/>
        <a:srcRect t="-20345" r="-704" b="15094"/>
        <a:stretch>
          <a:fillRect/>
        </a:stretch>
      </xdr:blipFill>
      <xdr:spPr>
        <a:xfrm>
          <a:off x="2240280" y="11635972"/>
          <a:ext cx="1037590" cy="1116098"/>
        </a:xfrm>
        <a:prstGeom prst="rect">
          <a:avLst/>
        </a:prstGeom>
      </xdr:spPr>
    </xdr:pic>
    <xdr:clientData/>
  </xdr:twoCellAnchor>
  <xdr:twoCellAnchor>
    <xdr:from>
      <xdr:col>3</xdr:col>
      <xdr:colOff>1249684</xdr:colOff>
      <xdr:row>38</xdr:row>
      <xdr:rowOff>541006</xdr:rowOff>
    </xdr:from>
    <xdr:to>
      <xdr:col>4</xdr:col>
      <xdr:colOff>956827</xdr:colOff>
      <xdr:row>38</xdr:row>
      <xdr:rowOff>1242059</xdr:rowOff>
    </xdr:to>
    <xdr:pic>
      <xdr:nvPicPr>
        <xdr:cNvPr id="3" name="图片 1" descr="A68B78E6-0B13-4715-94A8-B9B8A0C46A1D.JPG">
          <a:extLst>
            <a:ext uri="{FF2B5EF4-FFF2-40B4-BE49-F238E27FC236}">
              <a16:creationId xmlns:a16="http://schemas.microsoft.com/office/drawing/2014/main" id="{BEDD5197-CCF1-4263-B531-60F3D24B9536}"/>
            </a:ext>
          </a:extLst>
        </xdr:cNvPr>
        <xdr:cNvPicPr>
          <a:picLocks noChangeAspect="1"/>
        </xdr:cNvPicPr>
      </xdr:nvPicPr>
      <xdr:blipFill>
        <a:blip xmlns:r="http://schemas.openxmlformats.org/officeDocument/2006/relationships" r:embed="rId2" cstate="print"/>
        <a:stretch>
          <a:fillRect/>
        </a:stretch>
      </xdr:blipFill>
      <xdr:spPr>
        <a:xfrm rot="16200000">
          <a:off x="5959729" y="11801211"/>
          <a:ext cx="701053" cy="10025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209549</xdr:colOff>
      <xdr:row>21</xdr:row>
      <xdr:rowOff>77179</xdr:rowOff>
    </xdr:from>
    <xdr:to>
      <xdr:col>6</xdr:col>
      <xdr:colOff>276957</xdr:colOff>
      <xdr:row>22</xdr:row>
      <xdr:rowOff>324829</xdr:rowOff>
    </xdr:to>
    <xdr:pic>
      <xdr:nvPicPr>
        <xdr:cNvPr id="2" name="Picture 4">
          <a:extLst>
            <a:ext uri="{FF2B5EF4-FFF2-40B4-BE49-F238E27FC236}">
              <a16:creationId xmlns:a16="http://schemas.microsoft.com/office/drawing/2014/main" id="{6AF210C5-7D25-4CCD-A009-D9EA5249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7549" y="5880102"/>
          <a:ext cx="2431562" cy="443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143026</xdr:colOff>
      <xdr:row>29</xdr:row>
      <xdr:rowOff>97693</xdr:rowOff>
    </xdr:from>
    <xdr:to>
      <xdr:col>1</xdr:col>
      <xdr:colOff>1223011</xdr:colOff>
      <xdr:row>29</xdr:row>
      <xdr:rowOff>1414391</xdr:rowOff>
    </xdr:to>
    <xdr:pic>
      <xdr:nvPicPr>
        <xdr:cNvPr id="3" name="Picture 2">
          <a:extLst>
            <a:ext uri="{FF2B5EF4-FFF2-40B4-BE49-F238E27FC236}">
              <a16:creationId xmlns:a16="http://schemas.microsoft.com/office/drawing/2014/main" id="{2901418B-14C6-449F-836D-99AAF91D1921}"/>
            </a:ext>
          </a:extLst>
        </xdr:cNvPr>
        <xdr:cNvPicPr>
          <a:picLocks noChangeAspect="1"/>
        </xdr:cNvPicPr>
      </xdr:nvPicPr>
      <xdr:blipFill>
        <a:blip xmlns:r="http://schemas.openxmlformats.org/officeDocument/2006/relationships" r:embed="rId2"/>
        <a:stretch>
          <a:fillRect/>
        </a:stretch>
      </xdr:blipFill>
      <xdr:spPr>
        <a:xfrm>
          <a:off x="2067564" y="8030308"/>
          <a:ext cx="1079985" cy="1316698"/>
        </a:xfrm>
        <a:prstGeom prst="rect">
          <a:avLst/>
        </a:prstGeom>
      </xdr:spPr>
    </xdr:pic>
    <xdr:clientData/>
  </xdr:twoCellAnchor>
  <xdr:twoCellAnchor editAs="oneCell">
    <xdr:from>
      <xdr:col>2</xdr:col>
      <xdr:colOff>146539</xdr:colOff>
      <xdr:row>29</xdr:row>
      <xdr:rowOff>165636</xdr:rowOff>
    </xdr:from>
    <xdr:to>
      <xdr:col>2</xdr:col>
      <xdr:colOff>1089941</xdr:colOff>
      <xdr:row>29</xdr:row>
      <xdr:rowOff>1384001</xdr:rowOff>
    </xdr:to>
    <xdr:pic>
      <xdr:nvPicPr>
        <xdr:cNvPr id="4" name="Picture 3">
          <a:extLst>
            <a:ext uri="{FF2B5EF4-FFF2-40B4-BE49-F238E27FC236}">
              <a16:creationId xmlns:a16="http://schemas.microsoft.com/office/drawing/2014/main" id="{007DC1FE-85A8-464F-9D36-6F8B868CC2ED}"/>
            </a:ext>
          </a:extLst>
        </xdr:cNvPr>
        <xdr:cNvPicPr>
          <a:picLocks noChangeAspect="1"/>
        </xdr:cNvPicPr>
      </xdr:nvPicPr>
      <xdr:blipFill>
        <a:blip xmlns:r="http://schemas.openxmlformats.org/officeDocument/2006/relationships" r:embed="rId3"/>
        <a:stretch>
          <a:fillRect/>
        </a:stretch>
      </xdr:blipFill>
      <xdr:spPr>
        <a:xfrm>
          <a:off x="3477847" y="8098251"/>
          <a:ext cx="943402" cy="12183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xdr:col>
      <xdr:colOff>1136728</xdr:colOff>
      <xdr:row>8</xdr:row>
      <xdr:rowOff>92359</xdr:rowOff>
    </xdr:to>
    <xdr:pic>
      <xdr:nvPicPr>
        <xdr:cNvPr id="3" name="Picture 2">
          <a:extLst>
            <a:ext uri="{FF2B5EF4-FFF2-40B4-BE49-F238E27FC236}">
              <a16:creationId xmlns:a16="http://schemas.microsoft.com/office/drawing/2014/main" id="{3558D6D4-E639-47E9-AB7C-3A4D7EE4346F}"/>
            </a:ext>
          </a:extLst>
        </xdr:cNvPr>
        <xdr:cNvPicPr>
          <a:picLocks noChangeAspect="1"/>
        </xdr:cNvPicPr>
      </xdr:nvPicPr>
      <xdr:blipFill>
        <a:blip xmlns:r="http://schemas.openxmlformats.org/officeDocument/2006/relationships" r:embed="rId1"/>
        <a:stretch>
          <a:fillRect/>
        </a:stretch>
      </xdr:blipFill>
      <xdr:spPr>
        <a:xfrm>
          <a:off x="0" y="705556"/>
          <a:ext cx="5064321" cy="5713284"/>
        </a:xfrm>
        <a:prstGeom prst="rect">
          <a:avLst/>
        </a:prstGeom>
      </xdr:spPr>
    </xdr:pic>
    <xdr:clientData/>
  </xdr:twoCellAnchor>
  <xdr:twoCellAnchor editAs="oneCell">
    <xdr:from>
      <xdr:col>5</xdr:col>
      <xdr:colOff>436033</xdr:colOff>
      <xdr:row>3</xdr:row>
      <xdr:rowOff>157239</xdr:rowOff>
    </xdr:from>
    <xdr:to>
      <xdr:col>12</xdr:col>
      <xdr:colOff>598715</xdr:colOff>
      <xdr:row>13</xdr:row>
      <xdr:rowOff>1023964</xdr:rowOff>
    </xdr:to>
    <xdr:pic>
      <xdr:nvPicPr>
        <xdr:cNvPr id="4" name="Picture 3">
          <a:extLst>
            <a:ext uri="{FF2B5EF4-FFF2-40B4-BE49-F238E27FC236}">
              <a16:creationId xmlns:a16="http://schemas.microsoft.com/office/drawing/2014/main" id="{E025C617-37AC-4125-835D-2BD5C3AF8ECC}"/>
            </a:ext>
          </a:extLst>
        </xdr:cNvPr>
        <xdr:cNvPicPr>
          <a:picLocks noChangeAspect="1"/>
        </xdr:cNvPicPr>
      </xdr:nvPicPr>
      <xdr:blipFill>
        <a:blip xmlns:r="http://schemas.openxmlformats.org/officeDocument/2006/relationships" r:embed="rId2"/>
        <a:stretch>
          <a:fillRect/>
        </a:stretch>
      </xdr:blipFill>
      <xdr:spPr>
        <a:xfrm>
          <a:off x="7393819" y="4448025"/>
          <a:ext cx="5179182" cy="6409368"/>
        </a:xfrm>
        <a:prstGeom prst="rect">
          <a:avLst/>
        </a:prstGeom>
      </xdr:spPr>
    </xdr:pic>
    <xdr:clientData/>
  </xdr:twoCellAnchor>
  <xdr:twoCellAnchor editAs="oneCell">
    <xdr:from>
      <xdr:col>2</xdr:col>
      <xdr:colOff>338667</xdr:colOff>
      <xdr:row>8</xdr:row>
      <xdr:rowOff>152400</xdr:rowOff>
    </xdr:from>
    <xdr:to>
      <xdr:col>4</xdr:col>
      <xdr:colOff>699238</xdr:colOff>
      <xdr:row>10</xdr:row>
      <xdr:rowOff>1760220</xdr:rowOff>
    </xdr:to>
    <xdr:pic>
      <xdr:nvPicPr>
        <xdr:cNvPr id="5" name="Picture 4">
          <a:extLst>
            <a:ext uri="{FF2B5EF4-FFF2-40B4-BE49-F238E27FC236}">
              <a16:creationId xmlns:a16="http://schemas.microsoft.com/office/drawing/2014/main" id="{1BB20C8F-B94F-4D9B-B069-5F354020D84D}"/>
            </a:ext>
          </a:extLst>
        </xdr:cNvPr>
        <xdr:cNvPicPr>
          <a:picLocks noChangeAspect="1"/>
        </xdr:cNvPicPr>
      </xdr:nvPicPr>
      <xdr:blipFill>
        <a:blip xmlns:r="http://schemas.openxmlformats.org/officeDocument/2006/relationships" r:embed="rId3"/>
        <a:stretch>
          <a:fillRect/>
        </a:stretch>
      </xdr:blipFill>
      <xdr:spPr>
        <a:xfrm>
          <a:off x="3496734" y="7027333"/>
          <a:ext cx="2680437" cy="2369820"/>
        </a:xfrm>
        <a:prstGeom prst="rect">
          <a:avLst/>
        </a:prstGeom>
      </xdr:spPr>
    </xdr:pic>
    <xdr:clientData/>
  </xdr:twoCellAnchor>
  <xdr:twoCellAnchor editAs="oneCell">
    <xdr:from>
      <xdr:col>0</xdr:col>
      <xdr:colOff>863600</xdr:colOff>
      <xdr:row>13</xdr:row>
      <xdr:rowOff>601134</xdr:rowOff>
    </xdr:from>
    <xdr:to>
      <xdr:col>0</xdr:col>
      <xdr:colOff>1423156</xdr:colOff>
      <xdr:row>13</xdr:row>
      <xdr:rowOff>1954954</xdr:rowOff>
    </xdr:to>
    <xdr:pic>
      <xdr:nvPicPr>
        <xdr:cNvPr id="6" name="Picture 5">
          <a:extLst>
            <a:ext uri="{FF2B5EF4-FFF2-40B4-BE49-F238E27FC236}">
              <a16:creationId xmlns:a16="http://schemas.microsoft.com/office/drawing/2014/main" id="{E120180D-1B5B-4440-B318-12DA3965825E}"/>
            </a:ext>
          </a:extLst>
        </xdr:cNvPr>
        <xdr:cNvPicPr>
          <a:picLocks noChangeAspect="1"/>
        </xdr:cNvPicPr>
      </xdr:nvPicPr>
      <xdr:blipFill>
        <a:blip xmlns:r="http://schemas.openxmlformats.org/officeDocument/2006/relationships" r:embed="rId4"/>
        <a:stretch>
          <a:fillRect/>
        </a:stretch>
      </xdr:blipFill>
      <xdr:spPr>
        <a:xfrm>
          <a:off x="863600" y="10998201"/>
          <a:ext cx="559556" cy="1353820"/>
        </a:xfrm>
        <a:prstGeom prst="rect">
          <a:avLst/>
        </a:prstGeom>
      </xdr:spPr>
    </xdr:pic>
    <xdr:clientData/>
  </xdr:twoCellAnchor>
  <xdr:twoCellAnchor editAs="oneCell">
    <xdr:from>
      <xdr:col>1</xdr:col>
      <xdr:colOff>0</xdr:colOff>
      <xdr:row>17</xdr:row>
      <xdr:rowOff>0</xdr:rowOff>
    </xdr:from>
    <xdr:to>
      <xdr:col>2</xdr:col>
      <xdr:colOff>52705</xdr:colOff>
      <xdr:row>18</xdr:row>
      <xdr:rowOff>109220</xdr:rowOff>
    </xdr:to>
    <xdr:pic>
      <xdr:nvPicPr>
        <xdr:cNvPr id="7" name="图片 7" descr="图片1">
          <a:extLst>
            <a:ext uri="{FF2B5EF4-FFF2-40B4-BE49-F238E27FC236}">
              <a16:creationId xmlns:a16="http://schemas.microsoft.com/office/drawing/2014/main" id="{6C36DA94-DEEF-479B-B5D5-50FF133FB8EA}"/>
            </a:ext>
          </a:extLst>
        </xdr:cNvPr>
        <xdr:cNvPicPr>
          <a:picLocks noChangeAspect="1"/>
        </xdr:cNvPicPr>
      </xdr:nvPicPr>
      <xdr:blipFill>
        <a:blip xmlns:r="http://schemas.openxmlformats.org/officeDocument/2006/relationships" r:embed="rId5"/>
        <a:stretch>
          <a:fillRect/>
        </a:stretch>
      </xdr:blipFill>
      <xdr:spPr>
        <a:xfrm>
          <a:off x="2032000" y="12211050"/>
          <a:ext cx="1125855" cy="363220"/>
        </a:xfrm>
        <a:prstGeom prst="rect">
          <a:avLst/>
        </a:prstGeom>
      </xdr:spPr>
    </xdr:pic>
    <xdr:clientData/>
  </xdr:twoCellAnchor>
  <xdr:twoCellAnchor editAs="oneCell">
    <xdr:from>
      <xdr:col>1</xdr:col>
      <xdr:colOff>0</xdr:colOff>
      <xdr:row>17</xdr:row>
      <xdr:rowOff>0</xdr:rowOff>
    </xdr:from>
    <xdr:to>
      <xdr:col>2</xdr:col>
      <xdr:colOff>52705</xdr:colOff>
      <xdr:row>18</xdr:row>
      <xdr:rowOff>109220</xdr:rowOff>
    </xdr:to>
    <xdr:pic>
      <xdr:nvPicPr>
        <xdr:cNvPr id="8" name="图片 7" descr="图片1">
          <a:extLst>
            <a:ext uri="{FF2B5EF4-FFF2-40B4-BE49-F238E27FC236}">
              <a16:creationId xmlns:a16="http://schemas.microsoft.com/office/drawing/2014/main" id="{3DFAA4EB-760D-4B13-B2F3-7BF20794BFC6}"/>
            </a:ext>
          </a:extLst>
        </xdr:cNvPr>
        <xdr:cNvPicPr>
          <a:picLocks noChangeAspect="1"/>
        </xdr:cNvPicPr>
      </xdr:nvPicPr>
      <xdr:blipFill>
        <a:blip xmlns:r="http://schemas.openxmlformats.org/officeDocument/2006/relationships" r:embed="rId5"/>
        <a:stretch>
          <a:fillRect/>
        </a:stretch>
      </xdr:blipFill>
      <xdr:spPr>
        <a:xfrm>
          <a:off x="2032000" y="12211050"/>
          <a:ext cx="1125855" cy="3632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8</xdr:col>
      <xdr:colOff>30903</xdr:colOff>
      <xdr:row>23</xdr:row>
      <xdr:rowOff>143873</xdr:rowOff>
    </xdr:to>
    <xdr:pic>
      <xdr:nvPicPr>
        <xdr:cNvPr id="2" name="Picture 1">
          <a:extLst>
            <a:ext uri="{FF2B5EF4-FFF2-40B4-BE49-F238E27FC236}">
              <a16:creationId xmlns:a16="http://schemas.microsoft.com/office/drawing/2014/main" id="{A0E1E99C-F27F-5E7B-C49A-87609AF7A2E6}"/>
            </a:ext>
          </a:extLst>
        </xdr:cNvPr>
        <xdr:cNvPicPr>
          <a:picLocks noChangeAspect="1"/>
        </xdr:cNvPicPr>
      </xdr:nvPicPr>
      <xdr:blipFill>
        <a:blip xmlns:r="http://schemas.openxmlformats.org/officeDocument/2006/relationships" r:embed="rId1"/>
        <a:stretch>
          <a:fillRect/>
        </a:stretch>
      </xdr:blipFill>
      <xdr:spPr>
        <a:xfrm>
          <a:off x="0" y="3067050"/>
          <a:ext cx="16680603" cy="7154273"/>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30"/>
  <sheetViews>
    <sheetView topLeftCell="A6" zoomScale="81" zoomScaleNormal="81" zoomScalePageLayoutView="89" workbookViewId="0">
      <selection activeCell="H18" sqref="H18"/>
    </sheetView>
  </sheetViews>
  <sheetFormatPr defaultColWidth="9.1796875" defaultRowHeight="14.5" x14ac:dyDescent="0.35"/>
  <cols>
    <col min="1" max="1" width="37.7265625" style="65" customWidth="1"/>
    <col min="2" max="2" width="56.7265625" style="65" customWidth="1"/>
    <col min="3" max="3" width="26.26953125" style="65" customWidth="1"/>
    <col min="4" max="16384" width="9.1796875" style="65"/>
  </cols>
  <sheetData>
    <row r="1" spans="1:5" ht="18.5" x14ac:dyDescent="0.35">
      <c r="A1" s="64" t="s">
        <v>0</v>
      </c>
    </row>
    <row r="2" spans="1:5" ht="42" customHeight="1" x14ac:dyDescent="0.35">
      <c r="A2" s="63" t="s">
        <v>1</v>
      </c>
      <c r="B2" s="29" t="s">
        <v>2</v>
      </c>
      <c r="C2" s="23"/>
      <c r="D2" s="23"/>
      <c r="E2" s="23"/>
    </row>
    <row r="3" spans="1:5" ht="27" customHeight="1" x14ac:dyDescent="0.35">
      <c r="A3" s="66" t="s">
        <v>3</v>
      </c>
      <c r="B3" s="29" t="s">
        <v>4</v>
      </c>
      <c r="C3" s="23"/>
      <c r="D3" s="23"/>
      <c r="E3" s="23"/>
    </row>
    <row r="4" spans="1:5" ht="25" customHeight="1" x14ac:dyDescent="0.35">
      <c r="A4" s="66" t="s">
        <v>5</v>
      </c>
      <c r="B4" s="29" t="s">
        <v>6</v>
      </c>
      <c r="C4" s="23"/>
      <c r="D4" s="23"/>
      <c r="E4" s="23"/>
    </row>
    <row r="5" spans="1:5" ht="25" customHeight="1" x14ac:dyDescent="0.35">
      <c r="A5" s="66" t="s">
        <v>7</v>
      </c>
      <c r="B5" s="29" t="s">
        <v>8</v>
      </c>
      <c r="C5" s="23"/>
      <c r="D5" s="23"/>
      <c r="E5" s="23"/>
    </row>
    <row r="6" spans="1:5" ht="25" customHeight="1" x14ac:dyDescent="0.35">
      <c r="A6" s="98" t="s">
        <v>268</v>
      </c>
      <c r="B6" s="99"/>
      <c r="C6" s="23"/>
      <c r="D6" s="23"/>
      <c r="E6" s="23"/>
    </row>
    <row r="7" spans="1:5" ht="30" customHeight="1" x14ac:dyDescent="0.35">
      <c r="A7" s="69" t="s">
        <v>9</v>
      </c>
      <c r="B7" s="69"/>
    </row>
    <row r="8" spans="1:5" ht="30" customHeight="1" x14ac:dyDescent="0.35">
      <c r="A8" s="66" t="s">
        <v>10</v>
      </c>
      <c r="B8" s="29" t="s">
        <v>11</v>
      </c>
      <c r="C8" s="23"/>
      <c r="D8" s="23"/>
      <c r="E8" s="23"/>
    </row>
    <row r="9" spans="1:5" ht="30" customHeight="1" x14ac:dyDescent="0.35">
      <c r="A9" s="66" t="s">
        <v>12</v>
      </c>
      <c r="B9" s="29" t="s">
        <v>13</v>
      </c>
      <c r="C9" s="23"/>
      <c r="D9" s="23"/>
      <c r="E9" s="23"/>
    </row>
    <row r="10" spans="1:5" ht="30" customHeight="1" x14ac:dyDescent="0.35">
      <c r="A10" s="66" t="s">
        <v>14</v>
      </c>
      <c r="B10" s="29" t="s">
        <v>15</v>
      </c>
      <c r="C10" s="23"/>
      <c r="D10" s="23"/>
      <c r="E10" s="23"/>
    </row>
    <row r="11" spans="1:5" ht="69.650000000000006" customHeight="1" x14ac:dyDescent="0.35">
      <c r="A11" s="66" t="s">
        <v>16</v>
      </c>
      <c r="B11" s="29" t="s">
        <v>17</v>
      </c>
    </row>
    <row r="12" spans="1:5" ht="25" customHeight="1" x14ac:dyDescent="0.35">
      <c r="A12" s="66" t="s">
        <v>18</v>
      </c>
      <c r="B12" s="62" t="s">
        <v>19</v>
      </c>
    </row>
    <row r="13" spans="1:5" ht="25" customHeight="1" x14ac:dyDescent="0.35">
      <c r="A13" s="66" t="s">
        <v>20</v>
      </c>
      <c r="B13" s="62" t="s">
        <v>15</v>
      </c>
    </row>
    <row r="14" spans="1:5" ht="25" customHeight="1" x14ac:dyDescent="0.35">
      <c r="A14" s="66" t="s">
        <v>21</v>
      </c>
      <c r="B14" s="62" t="s">
        <v>22</v>
      </c>
    </row>
    <row r="15" spans="1:5" ht="66" customHeight="1" x14ac:dyDescent="0.35">
      <c r="A15" s="66" t="s">
        <v>23</v>
      </c>
      <c r="B15" s="62" t="s">
        <v>24</v>
      </c>
    </row>
    <row r="16" spans="1:5" ht="25" customHeight="1" x14ac:dyDescent="0.35">
      <c r="A16" s="66" t="s">
        <v>25</v>
      </c>
      <c r="B16" s="62" t="s">
        <v>19</v>
      </c>
    </row>
    <row r="17" spans="1:3" ht="30" customHeight="1" x14ac:dyDescent="0.35">
      <c r="A17" s="64" t="s">
        <v>26</v>
      </c>
      <c r="B17" s="64"/>
    </row>
    <row r="18" spans="1:3" ht="25" customHeight="1" x14ac:dyDescent="0.35">
      <c r="A18" s="68" t="s">
        <v>27</v>
      </c>
      <c r="B18" s="67" t="s">
        <v>28</v>
      </c>
    </row>
    <row r="19" spans="1:3" ht="28.15" customHeight="1" x14ac:dyDescent="0.35">
      <c r="A19" s="66" t="s">
        <v>29</v>
      </c>
      <c r="B19" s="62" t="s">
        <v>30</v>
      </c>
    </row>
    <row r="20" spans="1:3" ht="25" customHeight="1" x14ac:dyDescent="0.35">
      <c r="A20" s="66" t="s">
        <v>31</v>
      </c>
      <c r="B20" s="62" t="s">
        <v>30</v>
      </c>
    </row>
    <row r="21" spans="1:3" ht="25" customHeight="1" x14ac:dyDescent="0.35">
      <c r="A21" s="66" t="s">
        <v>269</v>
      </c>
      <c r="B21" s="100" t="s">
        <v>30</v>
      </c>
    </row>
    <row r="22" spans="1:3" ht="25" customHeight="1" x14ac:dyDescent="0.35">
      <c r="A22" s="66" t="s">
        <v>32</v>
      </c>
      <c r="B22" s="62" t="s">
        <v>19</v>
      </c>
    </row>
    <row r="23" spans="1:3" ht="25" customHeight="1" x14ac:dyDescent="0.35">
      <c r="A23" s="66" t="s">
        <v>33</v>
      </c>
      <c r="B23" s="62" t="s">
        <v>19</v>
      </c>
    </row>
    <row r="24" spans="1:3" ht="30" customHeight="1" x14ac:dyDescent="0.35">
      <c r="A24" s="64" t="s">
        <v>34</v>
      </c>
      <c r="B24" s="64"/>
    </row>
    <row r="25" spans="1:3" ht="102" customHeight="1" x14ac:dyDescent="0.35">
      <c r="A25" s="61" t="s">
        <v>35</v>
      </c>
      <c r="B25" s="90" t="s">
        <v>36</v>
      </c>
      <c r="C25" s="89"/>
    </row>
    <row r="26" spans="1:3" ht="25" customHeight="1" x14ac:dyDescent="0.35">
      <c r="A26" s="61" t="s">
        <v>37</v>
      </c>
      <c r="B26" s="91" t="s">
        <v>38</v>
      </c>
      <c r="C26" s="89"/>
    </row>
    <row r="27" spans="1:3" ht="25" customHeight="1" x14ac:dyDescent="0.35">
      <c r="A27" s="61" t="s">
        <v>39</v>
      </c>
      <c r="B27" s="87" t="s">
        <v>40</v>
      </c>
    </row>
    <row r="28" spans="1:3" ht="30" customHeight="1" x14ac:dyDescent="0.35">
      <c r="A28" s="103" t="s">
        <v>41</v>
      </c>
      <c r="B28" s="104"/>
    </row>
    <row r="29" spans="1:3" ht="33.65" customHeight="1" x14ac:dyDescent="0.35">
      <c r="A29" s="102" t="s">
        <v>42</v>
      </c>
      <c r="B29" s="102"/>
    </row>
    <row r="30" spans="1:3" x14ac:dyDescent="0.35">
      <c r="A30" s="102"/>
      <c r="B30" s="102"/>
    </row>
  </sheetData>
  <mergeCells count="2">
    <mergeCell ref="A29:B30"/>
    <mergeCell ref="A28:B28"/>
  </mergeCells>
  <printOptions verticalCentered="1"/>
  <pageMargins left="0.39370078740157483" right="0.39370078740157483" top="0.98425196850393704" bottom="0.98425196850393704" header="0.39370078740157483" footer="0.39370078740157483"/>
  <pageSetup paperSize="9" scale="77"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39"/>
  <sheetViews>
    <sheetView zoomScale="70" zoomScaleNormal="70" zoomScalePageLayoutView="10" workbookViewId="0">
      <selection activeCell="F20" sqref="F20"/>
    </sheetView>
  </sheetViews>
  <sheetFormatPr defaultColWidth="9.1796875" defaultRowHeight="14.5" x14ac:dyDescent="0.35"/>
  <cols>
    <col min="1" max="1" width="3.7265625" style="1" customWidth="1"/>
    <col min="2" max="2" width="29.7265625" style="1" customWidth="1"/>
    <col min="3" max="3" width="12.1796875" style="1" customWidth="1"/>
    <col min="4" max="4" width="19.7265625" style="1" customWidth="1"/>
    <col min="5" max="5" width="16" style="1" customWidth="1"/>
    <col min="6" max="6" width="28.26953125" style="1" customWidth="1"/>
    <col min="7" max="7" width="15.26953125" style="1" customWidth="1"/>
    <col min="8" max="8" width="13.453125" style="1" customWidth="1"/>
    <col min="9" max="9" width="15" style="1" customWidth="1"/>
    <col min="10" max="10" width="21" style="1" customWidth="1"/>
    <col min="11" max="16384" width="9.1796875" style="1"/>
  </cols>
  <sheetData>
    <row r="1" spans="1:10" ht="30" customHeight="1" x14ac:dyDescent="0.45">
      <c r="A1" s="38" t="s">
        <v>43</v>
      </c>
      <c r="B1" s="38"/>
      <c r="C1" s="2"/>
    </row>
    <row r="2" spans="1:10" ht="30" customHeight="1" x14ac:dyDescent="0.35">
      <c r="A2" s="109" t="s">
        <v>44</v>
      </c>
      <c r="B2" s="110"/>
      <c r="C2" s="109" t="s">
        <v>45</v>
      </c>
      <c r="D2" s="110"/>
      <c r="E2" s="20" t="s">
        <v>46</v>
      </c>
      <c r="F2" s="53" t="s">
        <v>47</v>
      </c>
      <c r="G2" s="114" t="s">
        <v>48</v>
      </c>
      <c r="H2" s="114" t="s">
        <v>49</v>
      </c>
    </row>
    <row r="3" spans="1:10" ht="35.15" customHeight="1" x14ac:dyDescent="0.35">
      <c r="A3" s="111" t="s">
        <v>50</v>
      </c>
      <c r="B3" s="112"/>
      <c r="C3" s="111" t="s">
        <v>51</v>
      </c>
      <c r="D3" s="112"/>
      <c r="E3" s="37" t="s">
        <v>52</v>
      </c>
      <c r="F3" s="50" t="s">
        <v>53</v>
      </c>
      <c r="G3" s="114"/>
      <c r="H3" s="114"/>
    </row>
    <row r="4" spans="1:10" ht="20.149999999999999" customHeight="1" x14ac:dyDescent="0.35">
      <c r="A4" s="115" t="s">
        <v>54</v>
      </c>
      <c r="B4" s="116"/>
      <c r="C4" s="115"/>
      <c r="D4" s="116"/>
      <c r="E4" s="45">
        <v>1</v>
      </c>
      <c r="F4" s="52" t="s">
        <v>55</v>
      </c>
      <c r="G4" s="88" t="s">
        <v>56</v>
      </c>
      <c r="H4" s="52"/>
    </row>
    <row r="5" spans="1:10" ht="15" customHeight="1" x14ac:dyDescent="0.35">
      <c r="D5" s="4" t="s">
        <v>57</v>
      </c>
      <c r="E5" s="3">
        <f>SUM(E4:E4)</f>
        <v>1</v>
      </c>
      <c r="F5" s="3"/>
      <c r="G5" s="3"/>
    </row>
    <row r="6" spans="1:10" ht="25.5" customHeight="1" x14ac:dyDescent="0.35">
      <c r="A6" s="113" t="s">
        <v>58</v>
      </c>
      <c r="B6" s="113"/>
      <c r="C6" s="113"/>
      <c r="D6" s="113"/>
      <c r="E6" s="113"/>
      <c r="F6" s="113"/>
      <c r="G6" s="113"/>
      <c r="H6" s="113"/>
      <c r="I6" s="113"/>
    </row>
    <row r="7" spans="1:10" ht="25.5" customHeight="1" x14ac:dyDescent="0.35">
      <c r="A7" s="113"/>
      <c r="B7" s="113"/>
      <c r="C7" s="113"/>
      <c r="D7" s="113"/>
      <c r="E7" s="113"/>
      <c r="F7" s="113"/>
      <c r="G7" s="113"/>
      <c r="H7" s="113"/>
      <c r="I7" s="113"/>
    </row>
    <row r="8" spans="1:10" ht="30" customHeight="1" x14ac:dyDescent="0.45">
      <c r="A8" s="38" t="s">
        <v>59</v>
      </c>
      <c r="B8" s="5"/>
      <c r="C8" s="15" t="s">
        <v>60</v>
      </c>
    </row>
    <row r="9" spans="1:10" ht="20.149999999999999" customHeight="1" x14ac:dyDescent="0.35">
      <c r="A9" s="105" t="s">
        <v>61</v>
      </c>
      <c r="B9" s="106"/>
      <c r="C9" s="105" t="s">
        <v>62</v>
      </c>
      <c r="D9" s="106"/>
    </row>
    <row r="10" spans="1:10" ht="31" customHeight="1" x14ac:dyDescent="0.35">
      <c r="A10" s="117" t="s">
        <v>63</v>
      </c>
      <c r="B10" s="118"/>
      <c r="C10" s="107" t="s">
        <v>64</v>
      </c>
      <c r="D10" s="108"/>
      <c r="J10" s="1">
        <f>D11*37+(D15+D20)*17</f>
        <v>0</v>
      </c>
    </row>
    <row r="11" spans="1:10" ht="20.149999999999999" customHeight="1" x14ac:dyDescent="0.35">
      <c r="A11" s="117" t="s">
        <v>65</v>
      </c>
      <c r="B11" s="118"/>
      <c r="C11" s="107">
        <v>57.79</v>
      </c>
      <c r="D11" s="108"/>
      <c r="E11" s="1">
        <f>C11*9</f>
        <v>520.11</v>
      </c>
    </row>
    <row r="12" spans="1:10" ht="20.149999999999999" customHeight="1" x14ac:dyDescent="0.35">
      <c r="A12" s="119" t="s">
        <v>66</v>
      </c>
      <c r="B12" s="120"/>
      <c r="C12" s="107">
        <v>8.76</v>
      </c>
      <c r="D12" s="108"/>
    </row>
    <row r="13" spans="1:10" ht="20.149999999999999" customHeight="1" x14ac:dyDescent="0.35">
      <c r="A13" s="119" t="s">
        <v>67</v>
      </c>
      <c r="B13" s="120"/>
      <c r="C13" s="107"/>
      <c r="D13" s="108"/>
      <c r="E13" s="1">
        <f t="shared" ref="E13:E18" si="0">C13*9</f>
        <v>0</v>
      </c>
    </row>
    <row r="14" spans="1:10" ht="20.149999999999999" customHeight="1" x14ac:dyDescent="0.35">
      <c r="A14" s="119" t="s">
        <v>68</v>
      </c>
      <c r="B14" s="120"/>
      <c r="C14" s="107"/>
      <c r="D14" s="108"/>
      <c r="E14" s="1">
        <f t="shared" si="0"/>
        <v>0</v>
      </c>
    </row>
    <row r="15" spans="1:10" ht="20.149999999999999" customHeight="1" x14ac:dyDescent="0.35">
      <c r="A15" s="117" t="s">
        <v>69</v>
      </c>
      <c r="B15" s="118"/>
      <c r="C15" s="107">
        <v>1</v>
      </c>
      <c r="D15" s="108"/>
      <c r="E15" s="1">
        <f>C15*4</f>
        <v>4</v>
      </c>
    </row>
    <row r="16" spans="1:10" ht="19.5" customHeight="1" x14ac:dyDescent="0.35">
      <c r="A16" s="119" t="s">
        <v>70</v>
      </c>
      <c r="B16" s="120"/>
      <c r="C16" s="107">
        <v>1</v>
      </c>
      <c r="D16" s="108"/>
      <c r="E16" s="1">
        <f t="shared" si="0"/>
        <v>9</v>
      </c>
    </row>
    <row r="17" spans="1:10" ht="20.149999999999999" customHeight="1" x14ac:dyDescent="0.35">
      <c r="A17" s="119" t="s">
        <v>71</v>
      </c>
      <c r="B17" s="120"/>
      <c r="C17" s="107"/>
      <c r="D17" s="108"/>
      <c r="E17" s="1">
        <f t="shared" si="0"/>
        <v>0</v>
      </c>
    </row>
    <row r="18" spans="1:10" ht="20.149999999999999" customHeight="1" x14ac:dyDescent="0.35">
      <c r="A18" s="119" t="s">
        <v>72</v>
      </c>
      <c r="B18" s="120"/>
      <c r="C18" s="107"/>
      <c r="D18" s="108"/>
      <c r="E18" s="1">
        <f t="shared" si="0"/>
        <v>0</v>
      </c>
    </row>
    <row r="19" spans="1:10" ht="20.149999999999999" customHeight="1" x14ac:dyDescent="0.35">
      <c r="A19" s="117" t="s">
        <v>73</v>
      </c>
      <c r="B19" s="118"/>
      <c r="C19" s="107">
        <v>16.399999999999999</v>
      </c>
      <c r="D19" s="108"/>
      <c r="E19" s="1">
        <f>C19*2</f>
        <v>32.799999999999997</v>
      </c>
    </row>
    <row r="20" spans="1:10" ht="20.149999999999999" customHeight="1" x14ac:dyDescent="0.35">
      <c r="A20" s="117" t="s">
        <v>74</v>
      </c>
      <c r="B20" s="118"/>
      <c r="C20" s="107">
        <v>18.5</v>
      </c>
      <c r="D20" s="108"/>
      <c r="E20" s="1">
        <f>C20*4</f>
        <v>74</v>
      </c>
      <c r="F20" s="101">
        <f>E20/E22</f>
        <v>0.11564126205247613</v>
      </c>
    </row>
    <row r="21" spans="1:10" ht="20.149999999999999" customHeight="1" x14ac:dyDescent="0.35">
      <c r="A21" s="117" t="s">
        <v>75</v>
      </c>
      <c r="B21" s="118"/>
      <c r="C21" s="107">
        <v>1.0749999999999999E-2</v>
      </c>
      <c r="D21" s="108"/>
      <c r="E21" s="18"/>
      <c r="F21" s="19"/>
      <c r="G21" s="17"/>
      <c r="H21" s="17"/>
      <c r="I21" s="17"/>
      <c r="J21" s="17"/>
    </row>
    <row r="22" spans="1:10" ht="20.149999999999999" customHeight="1" x14ac:dyDescent="0.35">
      <c r="A22" s="19" t="s">
        <v>264</v>
      </c>
      <c r="B22" s="18"/>
      <c r="C22" s="6"/>
      <c r="E22" s="17">
        <f>SUM(E11:E21)</f>
        <v>639.91</v>
      </c>
      <c r="F22" s="17"/>
      <c r="G22" s="17"/>
      <c r="H22" s="17"/>
      <c r="I22" s="17"/>
      <c r="J22" s="17"/>
    </row>
    <row r="23" spans="1:10" ht="30" customHeight="1" x14ac:dyDescent="0.45">
      <c r="A23" s="38" t="s">
        <v>76</v>
      </c>
      <c r="B23" s="2"/>
      <c r="C23" s="2"/>
      <c r="D23" s="2"/>
    </row>
    <row r="24" spans="1:10" ht="75.650000000000006" customHeight="1" x14ac:dyDescent="0.35">
      <c r="A24" s="126"/>
      <c r="B24" s="121" t="s">
        <v>77</v>
      </c>
      <c r="C24" s="121"/>
      <c r="D24" s="121"/>
      <c r="E24" s="55" t="s">
        <v>78</v>
      </c>
      <c r="F24" s="121" t="s">
        <v>79</v>
      </c>
      <c r="G24" s="56" t="s">
        <v>80</v>
      </c>
      <c r="H24" s="124" t="s">
        <v>81</v>
      </c>
      <c r="I24" s="124" t="s">
        <v>82</v>
      </c>
      <c r="J24" s="56" t="s">
        <v>83</v>
      </c>
    </row>
    <row r="25" spans="1:10" ht="15" customHeight="1" x14ac:dyDescent="0.35">
      <c r="A25" s="126"/>
      <c r="B25" s="123" t="s">
        <v>84</v>
      </c>
      <c r="C25" s="123"/>
      <c r="D25" s="123"/>
      <c r="E25" s="54" t="s">
        <v>85</v>
      </c>
      <c r="F25" s="121"/>
      <c r="G25" s="54" t="s">
        <v>85</v>
      </c>
      <c r="H25" s="125"/>
      <c r="I25" s="125"/>
      <c r="J25" s="54" t="s">
        <v>85</v>
      </c>
    </row>
    <row r="26" spans="1:10" ht="25" customHeight="1" x14ac:dyDescent="0.35">
      <c r="A26" s="57" t="s">
        <v>86</v>
      </c>
      <c r="B26" s="122" t="s">
        <v>87</v>
      </c>
      <c r="C26" s="122"/>
      <c r="D26" s="122"/>
      <c r="E26" s="58" t="s">
        <v>19</v>
      </c>
      <c r="F26" s="59" t="s">
        <v>15</v>
      </c>
      <c r="G26" s="58" t="s">
        <v>19</v>
      </c>
      <c r="H26" s="59" t="s">
        <v>15</v>
      </c>
      <c r="I26" s="59" t="s">
        <v>15</v>
      </c>
      <c r="J26" s="58" t="s">
        <v>19</v>
      </c>
    </row>
    <row r="27" spans="1:10" ht="25" customHeight="1" x14ac:dyDescent="0.35">
      <c r="A27" s="57" t="s">
        <v>88</v>
      </c>
      <c r="B27" s="122" t="s">
        <v>89</v>
      </c>
      <c r="C27" s="122"/>
      <c r="D27" s="122"/>
      <c r="E27" s="58" t="s">
        <v>19</v>
      </c>
      <c r="F27" s="59" t="s">
        <v>15</v>
      </c>
      <c r="G27" s="58" t="s">
        <v>19</v>
      </c>
      <c r="H27" s="59" t="s">
        <v>15</v>
      </c>
      <c r="I27" s="59" t="s">
        <v>15</v>
      </c>
      <c r="J27" s="58" t="s">
        <v>19</v>
      </c>
    </row>
    <row r="28" spans="1:10" ht="25" customHeight="1" x14ac:dyDescent="0.35">
      <c r="A28" s="57" t="s">
        <v>90</v>
      </c>
      <c r="B28" s="122" t="s">
        <v>91</v>
      </c>
      <c r="C28" s="122"/>
      <c r="D28" s="122"/>
      <c r="E28" s="58" t="s">
        <v>19</v>
      </c>
      <c r="F28" s="59" t="s">
        <v>15</v>
      </c>
      <c r="G28" s="58" t="s">
        <v>19</v>
      </c>
      <c r="H28" s="59" t="s">
        <v>15</v>
      </c>
      <c r="I28" s="59" t="s">
        <v>15</v>
      </c>
      <c r="J28" s="58" t="s">
        <v>19</v>
      </c>
    </row>
    <row r="29" spans="1:10" ht="25" customHeight="1" x14ac:dyDescent="0.35">
      <c r="A29" s="57" t="s">
        <v>92</v>
      </c>
      <c r="B29" s="122" t="s">
        <v>93</v>
      </c>
      <c r="C29" s="122"/>
      <c r="D29" s="122"/>
      <c r="E29" s="58" t="s">
        <v>19</v>
      </c>
      <c r="F29" s="59" t="s">
        <v>15</v>
      </c>
      <c r="G29" s="58" t="s">
        <v>19</v>
      </c>
      <c r="H29" s="59" t="s">
        <v>15</v>
      </c>
      <c r="I29" s="59" t="s">
        <v>15</v>
      </c>
      <c r="J29" s="58" t="s">
        <v>19</v>
      </c>
    </row>
    <row r="30" spans="1:10" ht="25" customHeight="1" x14ac:dyDescent="0.35">
      <c r="A30" s="57" t="s">
        <v>94</v>
      </c>
      <c r="B30" s="122" t="s">
        <v>95</v>
      </c>
      <c r="C30" s="122"/>
      <c r="D30" s="122"/>
      <c r="E30" s="58" t="s">
        <v>19</v>
      </c>
      <c r="F30" s="59" t="s">
        <v>15</v>
      </c>
      <c r="G30" s="58" t="s">
        <v>19</v>
      </c>
      <c r="H30" s="59" t="s">
        <v>15</v>
      </c>
      <c r="I30" s="59" t="s">
        <v>15</v>
      </c>
      <c r="J30" s="58" t="s">
        <v>19</v>
      </c>
    </row>
    <row r="31" spans="1:10" ht="25" customHeight="1" x14ac:dyDescent="0.35">
      <c r="A31" s="57" t="s">
        <v>96</v>
      </c>
      <c r="B31" s="122" t="s">
        <v>97</v>
      </c>
      <c r="C31" s="122"/>
      <c r="D31" s="122"/>
      <c r="E31" s="58" t="s">
        <v>19</v>
      </c>
      <c r="F31" s="59" t="s">
        <v>15</v>
      </c>
      <c r="G31" s="58" t="s">
        <v>19</v>
      </c>
      <c r="H31" s="59" t="s">
        <v>15</v>
      </c>
      <c r="I31" s="59" t="s">
        <v>15</v>
      </c>
      <c r="J31" s="58" t="s">
        <v>19</v>
      </c>
    </row>
    <row r="32" spans="1:10" ht="25" customHeight="1" x14ac:dyDescent="0.35">
      <c r="A32" s="57" t="s">
        <v>98</v>
      </c>
      <c r="B32" s="122" t="s">
        <v>99</v>
      </c>
      <c r="C32" s="122"/>
      <c r="D32" s="122"/>
      <c r="E32" s="58" t="s">
        <v>19</v>
      </c>
      <c r="F32" s="59" t="s">
        <v>15</v>
      </c>
      <c r="G32" s="58" t="s">
        <v>19</v>
      </c>
      <c r="H32" s="59" t="s">
        <v>15</v>
      </c>
      <c r="I32" s="59" t="s">
        <v>15</v>
      </c>
      <c r="J32" s="58" t="s">
        <v>19</v>
      </c>
    </row>
    <row r="33" spans="1:10" ht="25" customHeight="1" x14ac:dyDescent="0.35">
      <c r="A33" s="57" t="s">
        <v>100</v>
      </c>
      <c r="B33" s="122" t="s">
        <v>101</v>
      </c>
      <c r="C33" s="122"/>
      <c r="D33" s="122"/>
      <c r="E33" s="58" t="s">
        <v>19</v>
      </c>
      <c r="F33" s="59" t="s">
        <v>15</v>
      </c>
      <c r="G33" s="58" t="s">
        <v>19</v>
      </c>
      <c r="H33" s="59" t="s">
        <v>15</v>
      </c>
      <c r="I33" s="59" t="s">
        <v>15</v>
      </c>
      <c r="J33" s="58" t="s">
        <v>19</v>
      </c>
    </row>
    <row r="34" spans="1:10" ht="25" customHeight="1" x14ac:dyDescent="0.35">
      <c r="A34" s="57" t="s">
        <v>102</v>
      </c>
      <c r="B34" s="122" t="s">
        <v>103</v>
      </c>
      <c r="C34" s="122"/>
      <c r="D34" s="122"/>
      <c r="E34" s="58" t="s">
        <v>19</v>
      </c>
      <c r="F34" s="59" t="s">
        <v>15</v>
      </c>
      <c r="G34" s="58" t="s">
        <v>19</v>
      </c>
      <c r="H34" s="59" t="s">
        <v>15</v>
      </c>
      <c r="I34" s="59" t="s">
        <v>15</v>
      </c>
      <c r="J34" s="58" t="s">
        <v>19</v>
      </c>
    </row>
    <row r="35" spans="1:10" ht="25" customHeight="1" x14ac:dyDescent="0.35">
      <c r="A35" s="57" t="s">
        <v>104</v>
      </c>
      <c r="B35" s="122" t="s">
        <v>105</v>
      </c>
      <c r="C35" s="122"/>
      <c r="D35" s="122"/>
      <c r="E35" s="58" t="s">
        <v>19</v>
      </c>
      <c r="F35" s="59" t="s">
        <v>15</v>
      </c>
      <c r="G35" s="58" t="s">
        <v>19</v>
      </c>
      <c r="H35" s="59" t="s">
        <v>15</v>
      </c>
      <c r="I35" s="59" t="s">
        <v>15</v>
      </c>
      <c r="J35" s="58" t="s">
        <v>19</v>
      </c>
    </row>
    <row r="36" spans="1:10" ht="25" customHeight="1" x14ac:dyDescent="0.35">
      <c r="A36" s="57" t="s">
        <v>106</v>
      </c>
      <c r="B36" s="122" t="s">
        <v>107</v>
      </c>
      <c r="C36" s="122"/>
      <c r="D36" s="122"/>
      <c r="E36" s="58" t="s">
        <v>30</v>
      </c>
      <c r="F36" s="58" t="s">
        <v>54</v>
      </c>
      <c r="G36" s="58" t="s">
        <v>30</v>
      </c>
      <c r="H36" s="60" t="s">
        <v>54</v>
      </c>
      <c r="I36" s="58" t="s">
        <v>108</v>
      </c>
      <c r="J36" s="58" t="s">
        <v>19</v>
      </c>
    </row>
    <row r="37" spans="1:10" ht="25" customHeight="1" x14ac:dyDescent="0.35">
      <c r="A37" s="57" t="s">
        <v>109</v>
      </c>
      <c r="B37" s="122" t="s">
        <v>110</v>
      </c>
      <c r="C37" s="122"/>
      <c r="D37" s="122"/>
      <c r="E37" s="58" t="s">
        <v>19</v>
      </c>
      <c r="F37" s="59" t="s">
        <v>15</v>
      </c>
      <c r="G37" s="58" t="s">
        <v>19</v>
      </c>
      <c r="H37" s="59" t="s">
        <v>15</v>
      </c>
      <c r="I37" s="59" t="s">
        <v>15</v>
      </c>
      <c r="J37" s="58" t="s">
        <v>19</v>
      </c>
    </row>
    <row r="38" spans="1:10" ht="25" customHeight="1" x14ac:dyDescent="0.35">
      <c r="A38" s="57" t="s">
        <v>111</v>
      </c>
      <c r="B38" s="122" t="s">
        <v>112</v>
      </c>
      <c r="C38" s="122"/>
      <c r="D38" s="122"/>
      <c r="E38" s="58" t="s">
        <v>19</v>
      </c>
      <c r="F38" s="59" t="s">
        <v>15</v>
      </c>
      <c r="G38" s="58" t="s">
        <v>19</v>
      </c>
      <c r="H38" s="59" t="s">
        <v>15</v>
      </c>
      <c r="I38" s="59" t="s">
        <v>15</v>
      </c>
      <c r="J38" s="58" t="s">
        <v>19</v>
      </c>
    </row>
    <row r="39" spans="1:10" ht="25" customHeight="1" x14ac:dyDescent="0.35">
      <c r="A39" s="57" t="s">
        <v>113</v>
      </c>
      <c r="B39" s="122" t="s">
        <v>114</v>
      </c>
      <c r="C39" s="122"/>
      <c r="D39" s="122"/>
      <c r="E39" s="58" t="s">
        <v>19</v>
      </c>
      <c r="F39" s="59" t="s">
        <v>15</v>
      </c>
      <c r="G39" s="58" t="s">
        <v>19</v>
      </c>
      <c r="H39" s="59" t="s">
        <v>15</v>
      </c>
      <c r="I39" s="59" t="s">
        <v>15</v>
      </c>
      <c r="J39" s="58" t="s">
        <v>19</v>
      </c>
    </row>
  </sheetData>
  <mergeCells count="55">
    <mergeCell ref="H24:H25"/>
    <mergeCell ref="I24:I25"/>
    <mergeCell ref="B39:D39"/>
    <mergeCell ref="A24:A25"/>
    <mergeCell ref="B31:D31"/>
    <mergeCell ref="B32:D32"/>
    <mergeCell ref="B33:D33"/>
    <mergeCell ref="B34:D34"/>
    <mergeCell ref="B35:D35"/>
    <mergeCell ref="B36:D36"/>
    <mergeCell ref="B37:D37"/>
    <mergeCell ref="B28:D28"/>
    <mergeCell ref="B29:D29"/>
    <mergeCell ref="B30:D30"/>
    <mergeCell ref="B26:D26"/>
    <mergeCell ref="B27:D27"/>
    <mergeCell ref="F24:F25"/>
    <mergeCell ref="B38:D38"/>
    <mergeCell ref="B25:D25"/>
    <mergeCell ref="A14:B14"/>
    <mergeCell ref="A15:B15"/>
    <mergeCell ref="A16:B16"/>
    <mergeCell ref="C17:D17"/>
    <mergeCell ref="C18:D18"/>
    <mergeCell ref="A17:B17"/>
    <mergeCell ref="A18:B18"/>
    <mergeCell ref="C14:D14"/>
    <mergeCell ref="C15:D15"/>
    <mergeCell ref="C16:D16"/>
    <mergeCell ref="B24:D24"/>
    <mergeCell ref="C19:D19"/>
    <mergeCell ref="C21:D21"/>
    <mergeCell ref="A19:B19"/>
    <mergeCell ref="A20:B20"/>
    <mergeCell ref="A21:B21"/>
    <mergeCell ref="C11:D11"/>
    <mergeCell ref="C12:D12"/>
    <mergeCell ref="C13:D13"/>
    <mergeCell ref="A11:B11"/>
    <mergeCell ref="A12:B12"/>
    <mergeCell ref="A13:B13"/>
    <mergeCell ref="C20:D20"/>
    <mergeCell ref="C9:D9"/>
    <mergeCell ref="C10:D10"/>
    <mergeCell ref="A9:B9"/>
    <mergeCell ref="C2:D2"/>
    <mergeCell ref="C3:D3"/>
    <mergeCell ref="A6:I7"/>
    <mergeCell ref="G2:G3"/>
    <mergeCell ref="A2:B2"/>
    <mergeCell ref="A4:B4"/>
    <mergeCell ref="H2:H3"/>
    <mergeCell ref="A3:B3"/>
    <mergeCell ref="C4:D4"/>
    <mergeCell ref="A10:B10"/>
  </mergeCells>
  <printOptions verticalCentered="1"/>
  <pageMargins left="0.39370078740157483" right="0.39370078740157483" top="0.98425196850393704" bottom="0.98425196850393704" header="0.39370078740157483" footer="0.39370078740157483"/>
  <pageSetup paperSize="9" scale="63"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8EF-47E8-4BB0-96AF-03BA765C1775}">
  <sheetPr codeName="Sheet3">
    <pageSetUpPr fitToPage="1"/>
  </sheetPr>
  <dimension ref="A1:K39"/>
  <sheetViews>
    <sheetView topLeftCell="A15" zoomScale="85" zoomScaleNormal="85" zoomScalePageLayoutView="72" workbookViewId="0">
      <selection activeCell="I39" sqref="I39"/>
    </sheetView>
  </sheetViews>
  <sheetFormatPr defaultColWidth="9.1796875" defaultRowHeight="14.5" x14ac:dyDescent="0.35"/>
  <cols>
    <col min="1" max="1" width="35.81640625" style="1" customWidth="1"/>
    <col min="2" max="2" width="15" style="1" customWidth="1"/>
    <col min="3" max="3" width="16.453125" style="1" customWidth="1"/>
    <col min="4" max="4" width="17" style="1" customWidth="1"/>
    <col min="5" max="5" width="23.81640625" style="1" customWidth="1"/>
    <col min="6" max="6" width="16" style="1" customWidth="1"/>
    <col min="7" max="7" width="14" style="1" customWidth="1"/>
    <col min="8" max="8" width="16.453125" style="1" customWidth="1"/>
    <col min="9" max="9" width="17" style="1" customWidth="1"/>
    <col min="10" max="10" width="14.1796875" style="1" customWidth="1"/>
    <col min="11" max="16384" width="9.1796875" style="1"/>
  </cols>
  <sheetData>
    <row r="1" spans="1:11" s="39" customFormat="1" ht="30" customHeight="1" x14ac:dyDescent="0.45">
      <c r="A1" s="38" t="s">
        <v>115</v>
      </c>
      <c r="B1" s="38"/>
      <c r="C1" s="38"/>
      <c r="D1" s="38"/>
      <c r="E1" s="38"/>
      <c r="G1" s="15"/>
      <c r="H1" s="15"/>
    </row>
    <row r="2" spans="1:11" ht="101.5" customHeight="1" x14ac:dyDescent="0.35">
      <c r="A2" s="144" t="s">
        <v>116</v>
      </c>
      <c r="B2" s="145"/>
      <c r="C2" s="26" t="s">
        <v>117</v>
      </c>
      <c r="D2" s="27" t="s">
        <v>118</v>
      </c>
      <c r="E2" s="28" t="s">
        <v>119</v>
      </c>
      <c r="G2" s="25"/>
      <c r="H2" s="25"/>
      <c r="I2" s="25"/>
    </row>
    <row r="3" spans="1:11" ht="27" customHeight="1" x14ac:dyDescent="0.35">
      <c r="A3" s="147" t="s">
        <v>120</v>
      </c>
      <c r="B3" s="148"/>
      <c r="C3" s="46" t="s">
        <v>121</v>
      </c>
      <c r="D3" s="46"/>
      <c r="E3" s="46" t="s">
        <v>122</v>
      </c>
      <c r="G3" s="25"/>
      <c r="H3" s="25"/>
      <c r="I3" s="25"/>
    </row>
    <row r="4" spans="1:11" ht="27" customHeight="1" x14ac:dyDescent="0.35">
      <c r="A4" s="147" t="s">
        <v>123</v>
      </c>
      <c r="B4" s="148"/>
      <c r="C4" s="46" t="s">
        <v>121</v>
      </c>
      <c r="D4" s="46"/>
      <c r="E4" s="46" t="s">
        <v>122</v>
      </c>
      <c r="G4" s="25"/>
      <c r="H4" s="25"/>
      <c r="I4" s="25"/>
    </row>
    <row r="5" spans="1:11" ht="27" customHeight="1" x14ac:dyDescent="0.35">
      <c r="A5" s="147" t="s">
        <v>124</v>
      </c>
      <c r="B5" s="148"/>
      <c r="C5" s="46" t="s">
        <v>125</v>
      </c>
      <c r="D5" s="46"/>
      <c r="E5" s="46" t="s">
        <v>122</v>
      </c>
      <c r="G5" s="25"/>
      <c r="H5" s="25"/>
      <c r="I5" s="25"/>
    </row>
    <row r="6" spans="1:11" ht="27" customHeight="1" x14ac:dyDescent="0.35">
      <c r="A6" s="147" t="s">
        <v>126</v>
      </c>
      <c r="B6" s="148"/>
      <c r="C6" s="46" t="s">
        <v>121</v>
      </c>
      <c r="D6" s="46"/>
      <c r="E6" s="46" t="s">
        <v>122</v>
      </c>
      <c r="G6" s="25"/>
      <c r="H6" s="25"/>
      <c r="I6" s="25"/>
    </row>
    <row r="7" spans="1:11" ht="27" customHeight="1" x14ac:dyDescent="0.35">
      <c r="A7" s="149" t="s">
        <v>127</v>
      </c>
      <c r="B7" s="149"/>
      <c r="C7" s="46" t="s">
        <v>121</v>
      </c>
      <c r="D7" s="46"/>
      <c r="E7" s="46" t="s">
        <v>122</v>
      </c>
      <c r="G7" s="25"/>
      <c r="H7" s="25"/>
      <c r="I7" s="25"/>
    </row>
    <row r="8" spans="1:11" ht="27" customHeight="1" x14ac:dyDescent="0.35">
      <c r="A8" s="149" t="s">
        <v>128</v>
      </c>
      <c r="B8" s="149"/>
      <c r="C8" s="46" t="s">
        <v>129</v>
      </c>
      <c r="D8" s="46"/>
      <c r="E8" s="46" t="s">
        <v>122</v>
      </c>
      <c r="G8" s="25"/>
      <c r="H8" s="25"/>
      <c r="I8" s="25"/>
    </row>
    <row r="9" spans="1:11" s="39" customFormat="1" ht="30" customHeight="1" x14ac:dyDescent="0.45">
      <c r="A9" s="38" t="s">
        <v>130</v>
      </c>
      <c r="B9" s="38"/>
      <c r="C9" s="38"/>
      <c r="D9" s="38"/>
      <c r="E9" s="38"/>
      <c r="I9" s="40"/>
      <c r="J9" s="40"/>
    </row>
    <row r="10" spans="1:11" ht="20.149999999999999" customHeight="1" x14ac:dyDescent="0.35">
      <c r="A10" s="133" t="s">
        <v>131</v>
      </c>
      <c r="B10" s="134"/>
      <c r="C10" s="134"/>
      <c r="D10" s="134"/>
      <c r="E10" s="135"/>
      <c r="F10" s="13" t="s">
        <v>19</v>
      </c>
      <c r="I10" s="25"/>
      <c r="J10" s="25"/>
    </row>
    <row r="11" spans="1:11" ht="20.149999999999999" customHeight="1" x14ac:dyDescent="0.35">
      <c r="A11" s="133" t="s">
        <v>132</v>
      </c>
      <c r="B11" s="134"/>
      <c r="C11" s="134"/>
      <c r="D11" s="134"/>
      <c r="E11" s="135"/>
      <c r="F11" s="13" t="s">
        <v>15</v>
      </c>
      <c r="I11" s="25"/>
      <c r="J11" s="25"/>
    </row>
    <row r="12" spans="1:11" s="39" customFormat="1" ht="30" customHeight="1" x14ac:dyDescent="0.45">
      <c r="A12" s="38" t="s">
        <v>133</v>
      </c>
      <c r="B12" s="143" t="s">
        <v>134</v>
      </c>
      <c r="C12" s="143"/>
      <c r="D12" s="143"/>
      <c r="E12" s="143"/>
      <c r="F12" s="143"/>
      <c r="I12" s="40"/>
      <c r="J12" s="40"/>
      <c r="K12" s="40"/>
    </row>
    <row r="13" spans="1:11" ht="20.149999999999999" customHeight="1" x14ac:dyDescent="0.35">
      <c r="A13" s="140" t="s">
        <v>135</v>
      </c>
      <c r="B13" s="141"/>
      <c r="C13" s="141"/>
      <c r="D13" s="141"/>
      <c r="E13" s="142"/>
      <c r="F13" s="13" t="s">
        <v>19</v>
      </c>
      <c r="I13" s="25"/>
      <c r="J13" s="25"/>
      <c r="K13" s="25"/>
    </row>
    <row r="14" spans="1:11" ht="20.149999999999999" customHeight="1" x14ac:dyDescent="0.35">
      <c r="A14" s="140" t="s">
        <v>136</v>
      </c>
      <c r="B14" s="141"/>
      <c r="C14" s="141" t="s">
        <v>85</v>
      </c>
      <c r="D14" s="141" t="s">
        <v>85</v>
      </c>
      <c r="E14" s="142" t="s">
        <v>85</v>
      </c>
      <c r="F14" s="13" t="s">
        <v>19</v>
      </c>
      <c r="I14" s="25"/>
      <c r="J14" s="25"/>
      <c r="K14" s="25"/>
    </row>
    <row r="15" spans="1:11" ht="20.149999999999999" customHeight="1" x14ac:dyDescent="0.35">
      <c r="A15" s="140" t="s">
        <v>137</v>
      </c>
      <c r="B15" s="141"/>
      <c r="C15" s="141"/>
      <c r="D15" s="141"/>
      <c r="E15" s="142"/>
      <c r="F15" s="71" t="s">
        <v>15</v>
      </c>
      <c r="I15" s="25"/>
      <c r="J15" s="25"/>
      <c r="K15" s="25"/>
    </row>
    <row r="16" spans="1:11" ht="20.149999999999999" customHeight="1" x14ac:dyDescent="0.35">
      <c r="A16" s="140" t="s">
        <v>138</v>
      </c>
      <c r="B16" s="141"/>
      <c r="C16" s="141" t="s">
        <v>85</v>
      </c>
      <c r="D16" s="141" t="s">
        <v>85</v>
      </c>
      <c r="E16" s="142" t="s">
        <v>85</v>
      </c>
      <c r="F16" s="13" t="s">
        <v>19</v>
      </c>
      <c r="I16" s="25"/>
      <c r="J16" s="25"/>
      <c r="K16" s="25"/>
    </row>
    <row r="17" spans="1:11" ht="20.149999999999999" customHeight="1" x14ac:dyDescent="0.35">
      <c r="A17" s="140" t="s">
        <v>139</v>
      </c>
      <c r="B17" s="141"/>
      <c r="C17" s="141"/>
      <c r="D17" s="141"/>
      <c r="E17" s="142"/>
      <c r="F17" s="71" t="s">
        <v>15</v>
      </c>
      <c r="I17" s="25"/>
      <c r="J17" s="25"/>
      <c r="K17" s="25"/>
    </row>
    <row r="18" spans="1:11" s="39" customFormat="1" ht="30" customHeight="1" x14ac:dyDescent="0.45">
      <c r="A18" s="38" t="s">
        <v>140</v>
      </c>
      <c r="B18" s="51" t="s">
        <v>141</v>
      </c>
      <c r="C18" s="21"/>
      <c r="D18" s="21"/>
      <c r="E18" s="38"/>
      <c r="F18" s="41"/>
      <c r="G18" s="41"/>
    </row>
    <row r="19" spans="1:11" ht="54.65" customHeight="1" x14ac:dyDescent="0.35">
      <c r="A19" s="7" t="s">
        <v>142</v>
      </c>
      <c r="B19" s="8" t="s">
        <v>143</v>
      </c>
      <c r="C19" s="8" t="s">
        <v>144</v>
      </c>
      <c r="D19" s="8" t="s">
        <v>145</v>
      </c>
      <c r="E19" s="8" t="s">
        <v>146</v>
      </c>
      <c r="F19" s="8" t="s">
        <v>147</v>
      </c>
      <c r="G19" s="12"/>
    </row>
    <row r="20" spans="1:11" ht="25" customHeight="1" x14ac:dyDescent="0.35">
      <c r="A20" s="24" t="s">
        <v>148</v>
      </c>
      <c r="B20" s="47" t="s">
        <v>149</v>
      </c>
      <c r="C20" s="48" t="s">
        <v>150</v>
      </c>
      <c r="D20" s="48" t="s">
        <v>151</v>
      </c>
      <c r="E20" s="48" t="s">
        <v>152</v>
      </c>
      <c r="F20" s="71" t="s">
        <v>153</v>
      </c>
      <c r="G20" s="22" t="s">
        <v>154</v>
      </c>
    </row>
    <row r="21" spans="1:11" ht="25" customHeight="1" x14ac:dyDescent="0.35">
      <c r="A21" s="24" t="s">
        <v>155</v>
      </c>
      <c r="B21" s="47" t="s">
        <v>156</v>
      </c>
      <c r="C21" s="48" t="s">
        <v>157</v>
      </c>
      <c r="D21" s="48" t="s">
        <v>158</v>
      </c>
      <c r="E21" s="48" t="s">
        <v>159</v>
      </c>
      <c r="F21" s="71" t="s">
        <v>153</v>
      </c>
      <c r="G21" s="12"/>
    </row>
    <row r="22" spans="1:11" ht="25" customHeight="1" x14ac:dyDescent="0.35">
      <c r="A22" s="24" t="s">
        <v>160</v>
      </c>
      <c r="B22" s="47" t="s">
        <v>156</v>
      </c>
      <c r="C22" s="48" t="s">
        <v>151</v>
      </c>
      <c r="D22" s="92" t="s">
        <v>161</v>
      </c>
      <c r="E22" s="92" t="s">
        <v>161</v>
      </c>
      <c r="F22" s="92" t="s">
        <v>161</v>
      </c>
      <c r="G22" s="12"/>
    </row>
    <row r="23" spans="1:11" ht="25" customHeight="1" x14ac:dyDescent="0.35">
      <c r="A23" s="24" t="s">
        <v>162</v>
      </c>
      <c r="B23" s="47" t="s">
        <v>156</v>
      </c>
      <c r="C23" s="48" t="s">
        <v>163</v>
      </c>
      <c r="D23" s="92" t="s">
        <v>161</v>
      </c>
      <c r="E23" s="92" t="s">
        <v>161</v>
      </c>
      <c r="F23" s="92" t="s">
        <v>161</v>
      </c>
      <c r="G23" s="16"/>
    </row>
    <row r="24" spans="1:11" ht="25" customHeight="1" x14ac:dyDescent="0.35">
      <c r="A24" s="24" t="s">
        <v>164</v>
      </c>
      <c r="B24" s="47" t="s">
        <v>165</v>
      </c>
      <c r="C24" s="48" t="s">
        <v>163</v>
      </c>
      <c r="D24" s="93" t="s">
        <v>163</v>
      </c>
      <c r="E24" s="71" t="s">
        <v>166</v>
      </c>
      <c r="F24" s="71" t="s">
        <v>153</v>
      </c>
      <c r="G24" s="16"/>
    </row>
    <row r="25" spans="1:11" ht="25" customHeight="1" x14ac:dyDescent="0.35">
      <c r="A25" s="24" t="s">
        <v>167</v>
      </c>
      <c r="B25" s="47" t="s">
        <v>165</v>
      </c>
      <c r="C25" s="48" t="s">
        <v>163</v>
      </c>
      <c r="D25" s="92" t="s">
        <v>161</v>
      </c>
      <c r="E25" s="92" t="s">
        <v>161</v>
      </c>
      <c r="F25" s="92" t="s">
        <v>161</v>
      </c>
      <c r="G25" s="16"/>
    </row>
    <row r="26" spans="1:11" ht="25" customHeight="1" x14ac:dyDescent="0.35">
      <c r="A26" s="24" t="s">
        <v>168</v>
      </c>
      <c r="B26" s="47" t="s">
        <v>165</v>
      </c>
      <c r="C26" s="48" t="s">
        <v>163</v>
      </c>
      <c r="D26" s="92" t="s">
        <v>161</v>
      </c>
      <c r="E26" s="92" t="s">
        <v>161</v>
      </c>
      <c r="F26" s="92" t="s">
        <v>161</v>
      </c>
      <c r="G26" s="16"/>
    </row>
    <row r="27" spans="1:11" ht="25" customHeight="1" x14ac:dyDescent="0.35">
      <c r="A27" s="24" t="s">
        <v>169</v>
      </c>
      <c r="B27" s="47" t="s">
        <v>165</v>
      </c>
      <c r="C27" s="48" t="s">
        <v>163</v>
      </c>
      <c r="D27" s="93" t="s">
        <v>163</v>
      </c>
      <c r="E27" s="71" t="s">
        <v>166</v>
      </c>
      <c r="F27" s="71" t="s">
        <v>153</v>
      </c>
      <c r="G27" s="16"/>
    </row>
    <row r="28" spans="1:11" ht="25.15" customHeight="1" x14ac:dyDescent="0.35">
      <c r="A28" s="24" t="s">
        <v>170</v>
      </c>
      <c r="B28" s="47" t="s">
        <v>165</v>
      </c>
      <c r="C28" s="48" t="s">
        <v>163</v>
      </c>
      <c r="D28" s="92" t="s">
        <v>161</v>
      </c>
      <c r="E28" s="92" t="s">
        <v>161</v>
      </c>
      <c r="F28" s="92" t="s">
        <v>161</v>
      </c>
      <c r="G28" s="16"/>
    </row>
    <row r="29" spans="1:11" ht="25" customHeight="1" x14ac:dyDescent="0.35">
      <c r="A29" s="24" t="s">
        <v>171</v>
      </c>
      <c r="B29" s="47" t="s">
        <v>165</v>
      </c>
      <c r="C29" s="48" t="s">
        <v>163</v>
      </c>
      <c r="D29" s="92" t="s">
        <v>161</v>
      </c>
      <c r="E29" s="92" t="s">
        <v>161</v>
      </c>
      <c r="F29" s="92" t="s">
        <v>161</v>
      </c>
      <c r="G29" s="16"/>
    </row>
    <row r="30" spans="1:11" ht="25" customHeight="1" x14ac:dyDescent="0.35">
      <c r="A30" s="24" t="s">
        <v>172</v>
      </c>
      <c r="B30" s="47" t="s">
        <v>165</v>
      </c>
      <c r="C30" s="48" t="s">
        <v>157</v>
      </c>
      <c r="D30" s="92" t="s">
        <v>161</v>
      </c>
      <c r="E30" s="92" t="s">
        <v>161</v>
      </c>
      <c r="F30" s="92" t="s">
        <v>161</v>
      </c>
      <c r="G30" s="16"/>
    </row>
    <row r="31" spans="1:11" ht="25" customHeight="1" x14ac:dyDescent="0.35">
      <c r="A31" s="24" t="s">
        <v>173</v>
      </c>
      <c r="B31" s="47" t="s">
        <v>165</v>
      </c>
      <c r="C31" s="48" t="s">
        <v>174</v>
      </c>
      <c r="D31" s="48" t="s">
        <v>151</v>
      </c>
      <c r="E31" s="71" t="s">
        <v>175</v>
      </c>
      <c r="F31" s="71" t="s">
        <v>153</v>
      </c>
      <c r="G31" s="16"/>
    </row>
    <row r="32" spans="1:11" ht="25" customHeight="1" x14ac:dyDescent="0.35">
      <c r="A32" s="24" t="s">
        <v>176</v>
      </c>
      <c r="B32" s="47" t="s">
        <v>165</v>
      </c>
      <c r="C32" s="48" t="s">
        <v>174</v>
      </c>
      <c r="D32" s="92" t="s">
        <v>161</v>
      </c>
      <c r="E32" s="92" t="s">
        <v>161</v>
      </c>
      <c r="F32" s="92" t="s">
        <v>161</v>
      </c>
      <c r="G32" s="16"/>
    </row>
    <row r="33" spans="1:7" ht="25" customHeight="1" x14ac:dyDescent="0.35">
      <c r="A33" s="24" t="s">
        <v>177</v>
      </c>
      <c r="B33" s="47" t="s">
        <v>165</v>
      </c>
      <c r="C33" s="48" t="s">
        <v>158</v>
      </c>
      <c r="D33" s="92" t="s">
        <v>161</v>
      </c>
      <c r="E33" s="92" t="s">
        <v>161</v>
      </c>
      <c r="F33" s="92" t="s">
        <v>161</v>
      </c>
      <c r="G33" s="16"/>
    </row>
    <row r="34" spans="1:7" ht="25" customHeight="1" x14ac:dyDescent="0.35">
      <c r="A34" s="24" t="s">
        <v>178</v>
      </c>
      <c r="B34" s="47" t="s">
        <v>165</v>
      </c>
      <c r="C34" s="48" t="s">
        <v>157</v>
      </c>
      <c r="D34" s="93" t="s">
        <v>163</v>
      </c>
      <c r="E34" s="71" t="s">
        <v>166</v>
      </c>
      <c r="F34" s="71" t="s">
        <v>153</v>
      </c>
      <c r="G34" s="16"/>
    </row>
    <row r="35" spans="1:7" ht="25" customHeight="1" x14ac:dyDescent="0.35">
      <c r="A35" s="24" t="s">
        <v>179</v>
      </c>
      <c r="B35" s="47" t="s">
        <v>156</v>
      </c>
      <c r="C35" s="92" t="s">
        <v>161</v>
      </c>
      <c r="D35" s="93" t="s">
        <v>180</v>
      </c>
      <c r="E35" s="71" t="s">
        <v>181</v>
      </c>
      <c r="F35" s="71" t="s">
        <v>153</v>
      </c>
      <c r="G35" s="16"/>
    </row>
    <row r="36" spans="1:7" s="39" customFormat="1" ht="30" customHeight="1" x14ac:dyDescent="0.45">
      <c r="A36" s="38" t="s">
        <v>182</v>
      </c>
      <c r="B36" s="38"/>
      <c r="C36" s="38"/>
      <c r="E36" s="42"/>
    </row>
    <row r="37" spans="1:7" ht="15.5" x14ac:dyDescent="0.35">
      <c r="A37" s="136" t="s">
        <v>183</v>
      </c>
      <c r="B37" s="136"/>
      <c r="C37" s="137" t="s">
        <v>184</v>
      </c>
      <c r="D37" s="138"/>
      <c r="E37" s="139"/>
    </row>
    <row r="38" spans="1:7" x14ac:dyDescent="0.35">
      <c r="A38" s="146" t="s">
        <v>185</v>
      </c>
      <c r="B38" s="146"/>
      <c r="C38" s="127" t="s">
        <v>185</v>
      </c>
      <c r="D38" s="128"/>
      <c r="E38" s="129"/>
    </row>
    <row r="39" spans="1:7" ht="133.5" customHeight="1" x14ac:dyDescent="0.35">
      <c r="A39" s="130" t="s">
        <v>186</v>
      </c>
      <c r="B39" s="131"/>
      <c r="C39" s="130" t="s">
        <v>187</v>
      </c>
      <c r="D39" s="132"/>
      <c r="E39" s="131"/>
    </row>
  </sheetData>
  <mergeCells count="21">
    <mergeCell ref="A2:B2"/>
    <mergeCell ref="A38:B38"/>
    <mergeCell ref="A3:B3"/>
    <mergeCell ref="A4:B4"/>
    <mergeCell ref="A5:B5"/>
    <mergeCell ref="A6:B6"/>
    <mergeCell ref="A7:B7"/>
    <mergeCell ref="A8:B8"/>
    <mergeCell ref="C38:E38"/>
    <mergeCell ref="A39:B39"/>
    <mergeCell ref="C39:E39"/>
    <mergeCell ref="A10:E10"/>
    <mergeCell ref="A11:E11"/>
    <mergeCell ref="A37:B37"/>
    <mergeCell ref="C37:E37"/>
    <mergeCell ref="A16:E16"/>
    <mergeCell ref="A17:E17"/>
    <mergeCell ref="B12:F12"/>
    <mergeCell ref="A13:E13"/>
    <mergeCell ref="A14:E14"/>
    <mergeCell ref="A15:E15"/>
  </mergeCells>
  <printOptions verticalCentered="1"/>
  <pageMargins left="0.39370078740157483" right="0.39370078740157483" top="0.98425196850393704" bottom="0.98425196850393704" header="0.39370078740157483" footer="0.39370078740157483"/>
  <pageSetup paperSize="9" scale="56"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H32"/>
  <sheetViews>
    <sheetView zoomScale="78" zoomScaleNormal="78" zoomScalePageLayoutView="85" workbookViewId="0">
      <selection activeCell="C26" sqref="C26"/>
    </sheetView>
  </sheetViews>
  <sheetFormatPr defaultColWidth="9.1796875" defaultRowHeight="14.5" x14ac:dyDescent="0.35"/>
  <cols>
    <col min="1" max="1" width="28.1796875" style="23" customWidth="1"/>
    <col min="2" max="2" width="20.453125" style="23" customWidth="1"/>
    <col min="3" max="3" width="17.54296875" style="23" customWidth="1"/>
    <col min="4" max="4" width="16.54296875" style="23" customWidth="1"/>
    <col min="5" max="5" width="3.54296875" style="23" customWidth="1"/>
    <col min="6" max="6" width="14.26953125" style="23" customWidth="1"/>
    <col min="7" max="7" width="13.453125" style="23" customWidth="1"/>
    <col min="8" max="8" width="32.26953125" style="23" customWidth="1"/>
    <col min="9" max="9" width="12.26953125" style="23" customWidth="1"/>
    <col min="10" max="10" width="15.7265625" style="23" customWidth="1"/>
    <col min="11" max="16384" width="9.1796875" style="23"/>
  </cols>
  <sheetData>
    <row r="1" spans="1:8" ht="30" customHeight="1" x14ac:dyDescent="0.45">
      <c r="A1" s="73" t="s">
        <v>188</v>
      </c>
      <c r="B1" s="73"/>
      <c r="C1" s="73"/>
      <c r="F1" s="65"/>
      <c r="H1" s="65"/>
    </row>
    <row r="2" spans="1:8" x14ac:dyDescent="0.35">
      <c r="A2" s="29"/>
      <c r="B2" s="49" t="s">
        <v>189</v>
      </c>
      <c r="C2" s="49" t="s">
        <v>190</v>
      </c>
      <c r="H2" s="65"/>
    </row>
    <row r="3" spans="1:8" ht="25" customHeight="1" x14ac:dyDescent="0.35">
      <c r="A3" s="10" t="s">
        <v>191</v>
      </c>
      <c r="B3" s="74" t="s">
        <v>15</v>
      </c>
      <c r="C3" s="74" t="s">
        <v>15</v>
      </c>
      <c r="H3" s="65"/>
    </row>
    <row r="4" spans="1:8" ht="25" customHeight="1" x14ac:dyDescent="0.35">
      <c r="A4" s="10" t="s">
        <v>192</v>
      </c>
      <c r="B4" s="71">
        <v>1</v>
      </c>
      <c r="C4" s="71">
        <v>12</v>
      </c>
      <c r="H4" s="65"/>
    </row>
    <row r="5" spans="1:8" ht="25" customHeight="1" x14ac:dyDescent="0.35">
      <c r="A5" s="10" t="s">
        <v>193</v>
      </c>
      <c r="B5" s="71">
        <v>1.018</v>
      </c>
      <c r="C5" s="71">
        <v>12.951000000000001</v>
      </c>
      <c r="H5" s="65"/>
    </row>
    <row r="6" spans="1:8" ht="25" customHeight="1" x14ac:dyDescent="0.35">
      <c r="A6" s="140" t="s">
        <v>194</v>
      </c>
      <c r="B6" s="150"/>
      <c r="C6" s="150"/>
      <c r="D6" s="151"/>
      <c r="E6" s="71" t="s">
        <v>85</v>
      </c>
      <c r="F6" s="71" t="s">
        <v>19</v>
      </c>
    </row>
    <row r="7" spans="1:8" ht="25" customHeight="1" x14ac:dyDescent="0.35">
      <c r="A7" s="140" t="s">
        <v>195</v>
      </c>
      <c r="B7" s="150"/>
      <c r="C7" s="150"/>
      <c r="D7" s="151"/>
      <c r="E7" s="71" t="s">
        <v>85</v>
      </c>
      <c r="F7" s="71" t="s">
        <v>30</v>
      </c>
      <c r="G7" s="75"/>
    </row>
    <row r="8" spans="1:8" ht="25" customHeight="1" x14ac:dyDescent="0.35">
      <c r="A8" s="140" t="s">
        <v>196</v>
      </c>
      <c r="B8" s="150"/>
      <c r="C8" s="150"/>
      <c r="D8" s="151"/>
      <c r="E8" s="71" t="s">
        <v>85</v>
      </c>
      <c r="F8" s="71" t="s">
        <v>30</v>
      </c>
    </row>
    <row r="9" spans="1:8" ht="30" customHeight="1" x14ac:dyDescent="0.45">
      <c r="A9" s="76" t="s">
        <v>197</v>
      </c>
    </row>
    <row r="10" spans="1:8" ht="39.65" customHeight="1" x14ac:dyDescent="0.35">
      <c r="A10" s="77"/>
      <c r="B10" s="72" t="s">
        <v>198</v>
      </c>
      <c r="C10" s="72" t="s">
        <v>199</v>
      </c>
      <c r="D10" s="72" t="s">
        <v>200</v>
      </c>
      <c r="E10" s="156" t="s">
        <v>201</v>
      </c>
      <c r="F10" s="157"/>
    </row>
    <row r="11" spans="1:8" ht="15" customHeight="1" x14ac:dyDescent="0.35">
      <c r="A11" s="78" t="s">
        <v>202</v>
      </c>
      <c r="B11" s="155" t="s">
        <v>203</v>
      </c>
      <c r="C11" s="155" t="s">
        <v>204</v>
      </c>
      <c r="D11" s="152">
        <v>18</v>
      </c>
      <c r="E11" s="70" t="s">
        <v>205</v>
      </c>
      <c r="F11" s="79">
        <v>455</v>
      </c>
    </row>
    <row r="12" spans="1:8" ht="15" customHeight="1" x14ac:dyDescent="0.35">
      <c r="A12" s="80" t="s">
        <v>206</v>
      </c>
      <c r="B12" s="155"/>
      <c r="C12" s="155"/>
      <c r="D12" s="153"/>
      <c r="E12" s="70" t="s">
        <v>207</v>
      </c>
      <c r="F12" s="79">
        <v>90</v>
      </c>
    </row>
    <row r="13" spans="1:8" ht="15" customHeight="1" x14ac:dyDescent="0.35">
      <c r="A13" s="80"/>
      <c r="B13" s="155"/>
      <c r="C13" s="155"/>
      <c r="D13" s="154"/>
      <c r="E13" s="70" t="s">
        <v>208</v>
      </c>
      <c r="F13" s="79"/>
    </row>
    <row r="14" spans="1:8" ht="15" customHeight="1" x14ac:dyDescent="0.35">
      <c r="A14" s="78" t="s">
        <v>209</v>
      </c>
      <c r="B14" s="158" t="s">
        <v>210</v>
      </c>
      <c r="C14" s="158" t="s">
        <v>211</v>
      </c>
      <c r="D14" s="152">
        <v>735</v>
      </c>
      <c r="E14" s="70" t="s">
        <v>205</v>
      </c>
      <c r="F14" s="79">
        <v>320</v>
      </c>
    </row>
    <row r="15" spans="1:8" ht="15" customHeight="1" x14ac:dyDescent="0.35">
      <c r="A15" s="80" t="s">
        <v>206</v>
      </c>
      <c r="B15" s="159"/>
      <c r="C15" s="159"/>
      <c r="D15" s="153"/>
      <c r="E15" s="70" t="s">
        <v>207</v>
      </c>
      <c r="F15" s="79">
        <v>300</v>
      </c>
    </row>
    <row r="16" spans="1:8" ht="15" customHeight="1" x14ac:dyDescent="0.35">
      <c r="A16" s="80"/>
      <c r="B16" s="160"/>
      <c r="C16" s="160"/>
      <c r="D16" s="154"/>
      <c r="E16" s="70" t="s">
        <v>208</v>
      </c>
      <c r="F16" s="79">
        <v>305</v>
      </c>
    </row>
    <row r="17" spans="1:8" ht="15" customHeight="1" x14ac:dyDescent="0.35">
      <c r="A17" s="78" t="s">
        <v>212</v>
      </c>
      <c r="B17" s="152"/>
      <c r="C17" s="152"/>
      <c r="D17" s="152"/>
      <c r="E17" s="70" t="s">
        <v>205</v>
      </c>
      <c r="F17" s="79"/>
      <c r="H17" s="75"/>
    </row>
    <row r="18" spans="1:8" ht="15" customHeight="1" x14ac:dyDescent="0.35">
      <c r="A18" s="80" t="s">
        <v>206</v>
      </c>
      <c r="B18" s="153"/>
      <c r="C18" s="153"/>
      <c r="D18" s="153"/>
      <c r="E18" s="70" t="s">
        <v>207</v>
      </c>
      <c r="F18" s="79"/>
    </row>
    <row r="19" spans="1:8" ht="15" customHeight="1" x14ac:dyDescent="0.35">
      <c r="A19" s="81"/>
      <c r="B19" s="154"/>
      <c r="C19" s="154"/>
      <c r="D19" s="154"/>
      <c r="E19" s="70" t="s">
        <v>208</v>
      </c>
      <c r="F19" s="79"/>
    </row>
    <row r="20" spans="1:8" ht="15" customHeight="1" x14ac:dyDescent="0.35">
      <c r="A20" s="82" t="s">
        <v>213</v>
      </c>
      <c r="B20" s="83">
        <f>26/(F16/1000*F14/1000*F15/1000)</f>
        <v>887.97814207650288</v>
      </c>
      <c r="C20" s="84"/>
      <c r="D20" s="34"/>
      <c r="E20" s="65"/>
      <c r="F20" s="65"/>
    </row>
    <row r="21" spans="1:8" ht="15" customHeight="1" x14ac:dyDescent="0.35">
      <c r="A21" s="82" t="s">
        <v>214</v>
      </c>
      <c r="B21" s="83">
        <f>44.7/(F14/1000*F15/1000*F16/1000)</f>
        <v>1526.6393442622953</v>
      </c>
      <c r="C21" s="84"/>
      <c r="D21" s="34"/>
      <c r="E21" s="65"/>
      <c r="F21" s="65"/>
    </row>
    <row r="22" spans="1:8" ht="15" customHeight="1" x14ac:dyDescent="0.35">
      <c r="A22" s="85"/>
      <c r="B22" s="34"/>
      <c r="C22" s="34"/>
      <c r="D22" s="34"/>
      <c r="E22" s="34"/>
    </row>
    <row r="23" spans="1:8" ht="30" customHeight="1" x14ac:dyDescent="0.45">
      <c r="A23" s="76" t="s">
        <v>215</v>
      </c>
    </row>
    <row r="24" spans="1:8" ht="48.65" customHeight="1" x14ac:dyDescent="0.35">
      <c r="A24" s="29"/>
      <c r="B24" s="49" t="s">
        <v>216</v>
      </c>
      <c r="C24" s="49" t="s">
        <v>217</v>
      </c>
    </row>
    <row r="25" spans="1:8" ht="20.149999999999999" customHeight="1" x14ac:dyDescent="0.35">
      <c r="A25" s="10" t="s">
        <v>218</v>
      </c>
      <c r="B25" s="71">
        <v>12</v>
      </c>
      <c r="C25" s="71">
        <v>6</v>
      </c>
    </row>
    <row r="26" spans="1:8" ht="20.149999999999999" customHeight="1" x14ac:dyDescent="0.35">
      <c r="A26" s="10" t="s">
        <v>219</v>
      </c>
      <c r="B26" s="71">
        <v>5</v>
      </c>
      <c r="C26" s="71">
        <v>5</v>
      </c>
    </row>
    <row r="27" spans="1:8" ht="20.149999999999999" customHeight="1" x14ac:dyDescent="0.35">
      <c r="A27" s="10" t="s">
        <v>220</v>
      </c>
      <c r="B27" s="71">
        <f>B25*B26</f>
        <v>60</v>
      </c>
      <c r="C27" s="71">
        <f>C25*C26</f>
        <v>30</v>
      </c>
    </row>
    <row r="28" spans="1:8" ht="20.149999999999999" customHeight="1" x14ac:dyDescent="0.35">
      <c r="A28" s="10" t="s">
        <v>221</v>
      </c>
      <c r="B28" s="74">
        <f>F16/1000*B26</f>
        <v>1.5249999999999999</v>
      </c>
      <c r="C28" s="74">
        <f>F16/1000*C26</f>
        <v>1.5249999999999999</v>
      </c>
    </row>
    <row r="29" spans="1:8" ht="20.149999999999999" customHeight="1" x14ac:dyDescent="0.35">
      <c r="A29" s="10" t="s">
        <v>222</v>
      </c>
      <c r="B29" s="86">
        <f>C5*B25*B26</f>
        <v>777.06000000000006</v>
      </c>
      <c r="C29" s="86">
        <f>C5*C25*C26</f>
        <v>388.53000000000003</v>
      </c>
    </row>
    <row r="30" spans="1:8" ht="112.5" customHeight="1" x14ac:dyDescent="0.35">
      <c r="A30" s="10" t="s">
        <v>223</v>
      </c>
      <c r="B30" s="71"/>
      <c r="C30" s="71"/>
    </row>
    <row r="31" spans="1:8" ht="41.5" customHeight="1" x14ac:dyDescent="0.35">
      <c r="A31" s="10" t="s">
        <v>224</v>
      </c>
      <c r="B31" s="62" t="s">
        <v>225</v>
      </c>
      <c r="C31" s="62" t="s">
        <v>226</v>
      </c>
    </row>
    <row r="32" spans="1:8" ht="26" x14ac:dyDescent="0.35">
      <c r="A32" s="17" t="s">
        <v>227</v>
      </c>
    </row>
  </sheetData>
  <mergeCells count="13">
    <mergeCell ref="E10:F10"/>
    <mergeCell ref="C11:C13"/>
    <mergeCell ref="D11:D13"/>
    <mergeCell ref="B14:B16"/>
    <mergeCell ref="C14:C16"/>
    <mergeCell ref="D14:D16"/>
    <mergeCell ref="A6:D6"/>
    <mergeCell ref="A7:D7"/>
    <mergeCell ref="A8:D8"/>
    <mergeCell ref="B17:B19"/>
    <mergeCell ref="C17:C19"/>
    <mergeCell ref="D17:D19"/>
    <mergeCell ref="B11:B13"/>
  </mergeCells>
  <printOptions verticalCentered="1"/>
  <pageMargins left="0.39370078740157483" right="0.39370078740157483" top="0.98425196850393704" bottom="0.98425196850393704" header="0.39370078740157483" footer="0.39370078740157483"/>
  <pageSetup paperSize="9" scale="89"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7"/>
  <sheetViews>
    <sheetView tabSelected="1" zoomScale="81" zoomScaleNormal="81" workbookViewId="0">
      <selection activeCell="A6" sqref="A6"/>
    </sheetView>
  </sheetViews>
  <sheetFormatPr defaultColWidth="9.1796875" defaultRowHeight="14.5" x14ac:dyDescent="0.35"/>
  <cols>
    <col min="1" max="1" width="29.1796875" style="1" customWidth="1"/>
    <col min="2" max="2" width="15" style="1" customWidth="1"/>
    <col min="3" max="3" width="12" style="1" customWidth="1"/>
    <col min="4" max="4" width="20.453125" style="1" customWidth="1"/>
    <col min="5" max="5" width="20.54296875" style="1" customWidth="1"/>
    <col min="6" max="6" width="12.1796875" style="1" customWidth="1"/>
    <col min="7" max="7" width="11.7265625" style="1" customWidth="1"/>
    <col min="8" max="16384" width="9.1796875" style="1"/>
  </cols>
  <sheetData>
    <row r="1" spans="1:7" s="39" customFormat="1" ht="30" customHeight="1" x14ac:dyDescent="0.45">
      <c r="A1" s="172" t="s">
        <v>228</v>
      </c>
      <c r="B1" s="172"/>
      <c r="C1" s="172"/>
      <c r="D1" s="172"/>
      <c r="E1" s="172"/>
      <c r="F1" s="41"/>
    </row>
    <row r="2" spans="1:7" ht="25" customHeight="1" x14ac:dyDescent="0.35">
      <c r="A2" s="173" t="s">
        <v>229</v>
      </c>
      <c r="B2" s="173"/>
      <c r="C2" s="173"/>
      <c r="D2" s="173"/>
      <c r="E2" s="173"/>
      <c r="F2" s="31"/>
    </row>
    <row r="3" spans="1:7" ht="283.14999999999998" customHeight="1" x14ac:dyDescent="0.35">
      <c r="A3" s="176"/>
      <c r="B3" s="176"/>
      <c r="C3" s="176"/>
      <c r="D3" s="176"/>
      <c r="E3" s="176"/>
      <c r="F3" s="32"/>
    </row>
    <row r="4" spans="1:7" s="39" customFormat="1" ht="30" customHeight="1" x14ac:dyDescent="0.45">
      <c r="A4" s="176"/>
      <c r="B4" s="176"/>
      <c r="C4" s="176"/>
      <c r="D4" s="176"/>
      <c r="E4" s="176"/>
      <c r="F4" s="41"/>
    </row>
    <row r="5" spans="1:7" ht="30" customHeight="1" x14ac:dyDescent="0.35">
      <c r="A5" s="9" t="s">
        <v>230</v>
      </c>
      <c r="B5" s="174" t="s">
        <v>231</v>
      </c>
      <c r="C5" s="174"/>
      <c r="D5" s="9" t="s">
        <v>232</v>
      </c>
      <c r="E5" s="9" t="s">
        <v>233</v>
      </c>
      <c r="F5" s="33"/>
    </row>
    <row r="6" spans="1:7" ht="55.15" customHeight="1" x14ac:dyDescent="0.35">
      <c r="A6" s="46" t="s">
        <v>234</v>
      </c>
      <c r="B6" s="175" t="s">
        <v>235</v>
      </c>
      <c r="C6" s="148"/>
      <c r="D6" s="62" t="s">
        <v>236</v>
      </c>
      <c r="E6" s="62" t="s">
        <v>237</v>
      </c>
    </row>
    <row r="7" spans="1:7" s="39" customFormat="1" ht="30" customHeight="1" x14ac:dyDescent="0.45">
      <c r="A7" s="38" t="s">
        <v>238</v>
      </c>
      <c r="G7" s="43"/>
    </row>
    <row r="8" spans="1:7" x14ac:dyDescent="0.35">
      <c r="A8" s="163" t="s">
        <v>239</v>
      </c>
      <c r="B8" s="163"/>
      <c r="C8" s="163" t="s">
        <v>240</v>
      </c>
      <c r="D8" s="163"/>
      <c r="E8" s="163"/>
      <c r="F8" s="34"/>
    </row>
    <row r="9" spans="1:7" ht="30" customHeight="1" x14ac:dyDescent="0.35">
      <c r="A9" s="149"/>
      <c r="B9" s="149"/>
      <c r="C9" s="149"/>
      <c r="D9" s="149"/>
      <c r="E9" s="149"/>
      <c r="F9" s="35"/>
    </row>
    <row r="10" spans="1:7" ht="30" customHeight="1" x14ac:dyDescent="0.35">
      <c r="A10" s="149"/>
      <c r="B10" s="149"/>
      <c r="C10" s="149"/>
      <c r="D10" s="149"/>
      <c r="E10" s="149"/>
      <c r="F10" s="35"/>
    </row>
    <row r="11" spans="1:7" ht="157.9" customHeight="1" x14ac:dyDescent="0.35">
      <c r="A11" s="149"/>
      <c r="B11" s="149"/>
      <c r="C11" s="149"/>
      <c r="D11" s="149"/>
      <c r="E11" s="149"/>
      <c r="F11" s="35"/>
    </row>
    <row r="12" spans="1:7" s="39" customFormat="1" ht="30" customHeight="1" x14ac:dyDescent="0.45">
      <c r="A12" s="38" t="s">
        <v>241</v>
      </c>
    </row>
    <row r="13" spans="1:7" ht="29" x14ac:dyDescent="0.35">
      <c r="A13" s="14" t="s">
        <v>242</v>
      </c>
      <c r="B13" s="164" t="s">
        <v>243</v>
      </c>
      <c r="C13" s="164"/>
      <c r="D13" s="164" t="s">
        <v>212</v>
      </c>
      <c r="E13" s="164"/>
      <c r="F13" s="30"/>
    </row>
    <row r="14" spans="1:7" ht="196.15" customHeight="1" x14ac:dyDescent="0.35">
      <c r="A14" s="13"/>
      <c r="B14" s="165"/>
      <c r="C14" s="166"/>
      <c r="D14" s="165" t="s">
        <v>15</v>
      </c>
      <c r="E14" s="166"/>
      <c r="F14" s="35"/>
    </row>
    <row r="15" spans="1:7" s="39" customFormat="1" ht="30" customHeight="1" x14ac:dyDescent="0.35">
      <c r="A15" s="167" t="s">
        <v>244</v>
      </c>
      <c r="B15" s="167"/>
      <c r="C15" s="167"/>
      <c r="D15" s="168"/>
      <c r="E15" s="168"/>
      <c r="F15" s="44"/>
    </row>
    <row r="16" spans="1:7" ht="300" customHeight="1" x14ac:dyDescent="0.35">
      <c r="A16" s="169" t="s">
        <v>245</v>
      </c>
      <c r="B16" s="170"/>
      <c r="C16" s="170"/>
      <c r="D16" s="170"/>
      <c r="E16" s="171"/>
      <c r="F16" s="31"/>
    </row>
    <row r="17" spans="1:6" ht="20.149999999999999" customHeight="1" x14ac:dyDescent="0.35">
      <c r="A17" s="10" t="s">
        <v>246</v>
      </c>
      <c r="B17" s="162" t="s">
        <v>11</v>
      </c>
      <c r="C17" s="162"/>
      <c r="D17" s="162"/>
      <c r="E17" s="162"/>
      <c r="F17" s="34"/>
    </row>
    <row r="18" spans="1:6" ht="20.149999999999999" customHeight="1" x14ac:dyDescent="0.35">
      <c r="A18" s="10" t="s">
        <v>247</v>
      </c>
      <c r="B18" s="162"/>
      <c r="C18" s="162"/>
      <c r="D18" s="162"/>
      <c r="E18" s="162"/>
      <c r="F18" s="34"/>
    </row>
    <row r="19" spans="1:6" ht="20.149999999999999" customHeight="1" x14ac:dyDescent="0.35">
      <c r="A19" s="10" t="s">
        <v>248</v>
      </c>
      <c r="B19" s="162" t="s">
        <v>249</v>
      </c>
      <c r="C19" s="162"/>
      <c r="D19" s="162"/>
      <c r="E19" s="162"/>
      <c r="F19" s="34"/>
    </row>
    <row r="20" spans="1:6" ht="20.149999999999999" customHeight="1" x14ac:dyDescent="0.35">
      <c r="A20" s="10" t="s">
        <v>250</v>
      </c>
      <c r="B20" s="162" t="s">
        <v>251</v>
      </c>
      <c r="C20" s="162"/>
      <c r="D20" s="162"/>
      <c r="E20" s="162"/>
      <c r="F20" s="34"/>
    </row>
    <row r="21" spans="1:6" ht="20.149999999999999" customHeight="1" x14ac:dyDescent="0.35">
      <c r="A21" s="10" t="s">
        <v>252</v>
      </c>
      <c r="B21" s="161">
        <v>45646</v>
      </c>
      <c r="C21" s="162"/>
      <c r="D21" s="162"/>
      <c r="E21" s="162"/>
      <c r="F21" s="34"/>
    </row>
    <row r="22" spans="1:6" x14ac:dyDescent="0.35">
      <c r="A22" s="23"/>
      <c r="B22" s="34"/>
      <c r="C22" s="34"/>
      <c r="D22" s="34"/>
      <c r="E22" s="34"/>
      <c r="F22" s="34"/>
    </row>
    <row r="23" spans="1:6" ht="15.65" customHeight="1" x14ac:dyDescent="0.35">
      <c r="A23" s="179" t="s">
        <v>253</v>
      </c>
      <c r="B23" s="179"/>
      <c r="C23" s="179"/>
      <c r="D23" s="179"/>
      <c r="E23" s="179"/>
      <c r="F23" s="36"/>
    </row>
    <row r="24" spans="1:6" ht="32.5" customHeight="1" x14ac:dyDescent="0.35">
      <c r="A24" s="11" t="s">
        <v>247</v>
      </c>
      <c r="B24" s="178" t="e" vm="1">
        <v>#VALUE!</v>
      </c>
      <c r="C24" s="178"/>
      <c r="D24" s="178"/>
      <c r="E24" s="178"/>
      <c r="F24" s="34"/>
    </row>
    <row r="25" spans="1:6" x14ac:dyDescent="0.35">
      <c r="A25" s="11" t="s">
        <v>248</v>
      </c>
      <c r="B25" s="178" t="s">
        <v>254</v>
      </c>
      <c r="C25" s="178"/>
      <c r="D25" s="178"/>
      <c r="E25" s="178"/>
      <c r="F25" s="34"/>
    </row>
    <row r="26" spans="1:6" x14ac:dyDescent="0.35">
      <c r="A26" s="11" t="s">
        <v>250</v>
      </c>
      <c r="B26" s="178" t="s">
        <v>255</v>
      </c>
      <c r="C26" s="178"/>
      <c r="D26" s="178"/>
      <c r="E26" s="178"/>
      <c r="F26" s="34"/>
    </row>
    <row r="27" spans="1:6" x14ac:dyDescent="0.35">
      <c r="A27" s="11" t="s">
        <v>252</v>
      </c>
      <c r="B27" s="177">
        <v>45666</v>
      </c>
      <c r="C27" s="178"/>
      <c r="D27" s="178"/>
      <c r="E27" s="178"/>
      <c r="F27" s="34"/>
    </row>
  </sheetData>
  <mergeCells count="26">
    <mergeCell ref="B27:E27"/>
    <mergeCell ref="A23:E23"/>
    <mergeCell ref="B24:E24"/>
    <mergeCell ref="B25:E25"/>
    <mergeCell ref="B26:E26"/>
    <mergeCell ref="A1:E1"/>
    <mergeCell ref="A2:E2"/>
    <mergeCell ref="B5:C5"/>
    <mergeCell ref="B6:C6"/>
    <mergeCell ref="A3:E4"/>
    <mergeCell ref="B21:E21"/>
    <mergeCell ref="A8:B8"/>
    <mergeCell ref="C8:E8"/>
    <mergeCell ref="A9:B11"/>
    <mergeCell ref="C9:E11"/>
    <mergeCell ref="D13:E13"/>
    <mergeCell ref="B14:C14"/>
    <mergeCell ref="D14:E14"/>
    <mergeCell ref="A15:C15"/>
    <mergeCell ref="D15:E15"/>
    <mergeCell ref="B13:C13"/>
    <mergeCell ref="A16:E16"/>
    <mergeCell ref="B17:E17"/>
    <mergeCell ref="B18:E18"/>
    <mergeCell ref="B19:E19"/>
    <mergeCell ref="B20:E20"/>
  </mergeCells>
  <printOptions verticalCentered="1"/>
  <pageMargins left="0.39370078740157483" right="0.39370078740157483" top="0.98425196850393704" bottom="0.98425196850393704" header="0.39370078740157483" footer="0.39370078740157483"/>
  <pageSetup paperSize="9" scale="46"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FB83-222C-456A-9962-21FDD9560287}">
  <dimension ref="A1:B7"/>
  <sheetViews>
    <sheetView zoomScaleNormal="100" zoomScalePageLayoutView="79" workbookViewId="0">
      <selection activeCell="B5" sqref="B5"/>
    </sheetView>
  </sheetViews>
  <sheetFormatPr defaultColWidth="8.7265625" defaultRowHeight="34.9" customHeight="1" x14ac:dyDescent="0.45"/>
  <cols>
    <col min="1" max="1" width="18" style="95" customWidth="1"/>
    <col min="2" max="2" width="168" style="95" customWidth="1"/>
    <col min="3" max="16384" width="8.7265625" style="95"/>
  </cols>
  <sheetData>
    <row r="1" spans="1:2" ht="34.9" customHeight="1" x14ac:dyDescent="0.45">
      <c r="A1" s="94"/>
      <c r="B1" s="94" t="s">
        <v>256</v>
      </c>
    </row>
    <row r="2" spans="1:2" ht="34.9" customHeight="1" x14ac:dyDescent="0.45">
      <c r="A2" s="94" t="s">
        <v>257</v>
      </c>
      <c r="B2" s="96" t="s">
        <v>258</v>
      </c>
    </row>
    <row r="3" spans="1:2" ht="34.9" customHeight="1" x14ac:dyDescent="0.45">
      <c r="A3" s="94" t="s">
        <v>259</v>
      </c>
      <c r="B3" s="97" t="s">
        <v>270</v>
      </c>
    </row>
    <row r="4" spans="1:2" ht="34.9" customHeight="1" x14ac:dyDescent="0.45">
      <c r="A4" s="94" t="s">
        <v>260</v>
      </c>
      <c r="B4" s="97" t="s">
        <v>271</v>
      </c>
    </row>
    <row r="5" spans="1:2" ht="34.9" customHeight="1" x14ac:dyDescent="0.45">
      <c r="A5" s="94" t="s">
        <v>261</v>
      </c>
      <c r="B5" s="96" t="s">
        <v>265</v>
      </c>
    </row>
    <row r="6" spans="1:2" ht="34.9" customHeight="1" x14ac:dyDescent="0.45">
      <c r="A6" s="94" t="s">
        <v>262</v>
      </c>
      <c r="B6" s="96" t="s">
        <v>266</v>
      </c>
    </row>
    <row r="7" spans="1:2" ht="34.9" customHeight="1" x14ac:dyDescent="0.45">
      <c r="A7" s="94" t="s">
        <v>263</v>
      </c>
      <c r="B7" s="96" t="s">
        <v>267</v>
      </c>
    </row>
  </sheetData>
  <pageMargins left="0.25" right="0.25"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8EF2E840-F76F-486D-BF68-DE824E15F6A5}"/>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USP &amp; Content verification</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Emma Du</cp:lastModifiedBy>
  <cp:revision/>
  <dcterms:created xsi:type="dcterms:W3CDTF">2020-04-03T10:32:46Z</dcterms:created>
  <dcterms:modified xsi:type="dcterms:W3CDTF">2025-12-03T11:46:00Z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