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282" documentId="13_ncr:1_{0893243E-1A0A-4AC8-8AA1-921143F555D8}" xr6:coauthVersionLast="47" xr6:coauthVersionMax="47" xr10:uidLastSave="{9EF3DC91-05D9-4E8A-A4DE-4197AA3BDB49}"/>
  <bookViews>
    <workbookView xWindow="-108" yWindow="-108" windowWidth="23256" windowHeight="13896" tabRatio="994" activeTab="3"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USP &amp; Content verification" sheetId="14" r:id="rId6"/>
  </sheets>
  <definedNames>
    <definedName name="_xlnm.Print_Area" localSheetId="3">'14-16.Quantity&amp;packaging info'!$A$1:$F$32</definedName>
    <definedName name="_xlnm.Print_Area" localSheetId="0">'1-5.Manufacturer &amp; product info'!$A$1:$B$30</definedName>
    <definedName name="_xlnm.Print_Area" localSheetId="4">'17-20.HACCP,Artwork&amp;SpecAuthor.'!$A$1:$E$28</definedName>
    <definedName name="_xlnm.Print_Area" localSheetId="1">'6-8.Ingre&amp;Nutrition&amp;Allergens'!$A$1:$I$45</definedName>
    <definedName name="_xlnm.Print_Area" localSheetId="2">'9-13.Quality Attributes '!$A$1:$F$35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8" l="1"/>
  <c r="C30" i="8"/>
  <c r="B30" i="8"/>
  <c r="C29" i="8"/>
  <c r="B29" i="8"/>
  <c r="C28" i="8"/>
  <c r="B28" i="8"/>
  <c r="B22" i="8"/>
  <c r="D5" i="8"/>
  <c r="C5" i="8"/>
  <c r="B5" i="8"/>
  <c r="D4" i="8"/>
  <c r="C4" i="8"/>
  <c r="J16" i="2"/>
  <c r="E11" i="2"/>
</calcChain>
</file>

<file path=xl/sharedStrings.xml><?xml version="1.0" encoding="utf-8"?>
<sst xmlns="http://schemas.openxmlformats.org/spreadsheetml/2006/main" count="438" uniqueCount="285">
  <si>
    <t>1.Product Gernal Description:</t>
  </si>
  <si>
    <r>
      <rPr>
        <sz val="12"/>
        <color theme="1"/>
        <rFont val="Calibri Light"/>
        <family val="2"/>
        <scheme val="major"/>
      </rPr>
      <t>Product Name:</t>
    </r>
    <r>
      <rPr>
        <sz val="10"/>
        <color theme="1"/>
        <rFont val="Calibri Light"/>
        <family val="2"/>
        <scheme val="major"/>
      </rPr>
      <t xml:space="preserve">
* must match with the declared name on product package &amp; name in SAP</t>
    </r>
  </si>
  <si>
    <t>Shichimi Chili Powder</t>
  </si>
  <si>
    <t>Purchase UoM:</t>
  </si>
  <si>
    <t>12/8x110g</t>
  </si>
  <si>
    <t>TBI Product Code:</t>
  </si>
  <si>
    <t>G013</t>
  </si>
  <si>
    <t>Primary Package Barcode:</t>
  </si>
  <si>
    <t>Display box barcode:</t>
  </si>
  <si>
    <t>35060740662032</t>
  </si>
  <si>
    <t>Outer Case Barcode:</t>
  </si>
  <si>
    <t>65060740662033</t>
  </si>
  <si>
    <t xml:space="preserve">2.Manufacturer Information </t>
  </si>
  <si>
    <t>Name of Manufacturer:</t>
  </si>
  <si>
    <t>Qingdao Bolan Group Co., Ltd</t>
  </si>
  <si>
    <t>Address of Manufacturer:</t>
  </si>
  <si>
    <t>845 North Guangzhou road, Jiaozhou,Qingdao,266300, China</t>
  </si>
  <si>
    <r>
      <rPr>
        <sz val="12"/>
        <color theme="1"/>
        <rFont val="Calibri Light"/>
        <family val="2"/>
        <scheme val="major"/>
      </rP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</si>
  <si>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</si>
  <si>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 xml:space="preserve">GFSI Recoginised standard e.g. BRCGS, FSSC22000, IFS, etc.If certified indicate standards name,achieved grade and  attach the certificates &amp; reports </t>
  </si>
  <si>
    <t>BRCGS, grade B</t>
  </si>
  <si>
    <t>Global G.A.P.</t>
  </si>
  <si>
    <t>ASC</t>
  </si>
  <si>
    <t>SEDEX Member No.</t>
  </si>
  <si>
    <t>ZC402911318</t>
  </si>
  <si>
    <t>SEDEX SMETA Report</t>
  </si>
  <si>
    <t>ZAA600006376</t>
  </si>
  <si>
    <t xml:space="preserve">Other accreditations </t>
  </si>
  <si>
    <t>3.Dietary Requirements</t>
  </si>
  <si>
    <t>Product suitable for :</t>
  </si>
  <si>
    <t>*Please choose Yes/No</t>
  </si>
  <si>
    <r>
      <rPr>
        <sz val="12"/>
        <color theme="1"/>
        <rFont val="Calibri Light"/>
        <family val="2"/>
        <scheme val="major"/>
      </rPr>
      <t xml:space="preserve">Vegetarians </t>
    </r>
    <r>
      <rPr>
        <sz val="12"/>
        <color rgb="FFFF0000"/>
        <rFont val="Calibri Light"/>
        <family val="2"/>
        <scheme val="major"/>
      </rPr>
      <t>(Contains no animal product but may contain animal-derived ingredients, e.g Milk &amp; egg)</t>
    </r>
  </si>
  <si>
    <t>Yes</t>
  </si>
  <si>
    <r>
      <rPr>
        <sz val="12"/>
        <color theme="1"/>
        <rFont val="Calibri Light"/>
        <family val="2"/>
        <scheme val="major"/>
      </rPr>
      <t>Vegans</t>
    </r>
    <r>
      <rPr>
        <sz val="12"/>
        <color rgb="FFFF0000"/>
        <rFont val="Calibri Light"/>
        <family val="2"/>
        <scheme val="major"/>
      </rPr>
      <t xml:space="preserve"> (Contains no animal product)</t>
    </r>
  </si>
  <si>
    <t>Halal (check scop)</t>
  </si>
  <si>
    <t>No</t>
  </si>
  <si>
    <t>Kosher (check scop)</t>
  </si>
  <si>
    <t>4.Storage Condition&amp;Shelf Life</t>
  </si>
  <si>
    <t>Storage Condition: Ambient product must include once opened how to store and consum within how many days , Frozen product must include once defrosted temperature range (°C)  &amp; consum within how many days under chilled</t>
  </si>
  <si>
    <t>stored in a cool and dry place, avoid direct sunlight</t>
  </si>
  <si>
    <t>Total Shelf Life from Production</t>
  </si>
  <si>
    <t>18 months</t>
  </si>
  <si>
    <t>Date Code Format E.g. DD/MM/YY</t>
  </si>
  <si>
    <t>DD/MM/YYYY</t>
  </si>
  <si>
    <t>5.Instructions for Use</t>
  </si>
  <si>
    <t>Ready to eat, can be used as an ingredient or condiment.</t>
  </si>
  <si>
    <t>6.Product Composition</t>
  </si>
  <si>
    <t>Ingredients</t>
  </si>
  <si>
    <t>Components</t>
  </si>
  <si>
    <t>% 
Composition</t>
  </si>
  <si>
    <t>Supplier Names</t>
  </si>
  <si>
    <t>Country of Origin</t>
  </si>
  <si>
    <t>Genetically modified?</t>
  </si>
  <si>
    <r>
      <rPr>
        <sz val="8"/>
        <color theme="1"/>
        <rFont val="Calibri Light"/>
        <family val="2"/>
        <scheme val="major"/>
      </rP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</si>
  <si>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</si>
  <si>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rPr>
        <sz val="8"/>
        <color theme="1"/>
        <rFont val="Calibri Light"/>
        <family val="2"/>
        <scheme val="major"/>
      </rP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</si>
  <si>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</si>
  <si>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Chilli Powder</t>
  </si>
  <si>
    <t>QINGDAO BOLAN GROUP CO.,LTD</t>
  </si>
  <si>
    <t>China</t>
  </si>
  <si>
    <t>Orange Peel</t>
  </si>
  <si>
    <t>兴化市顶萃食品有限公司</t>
  </si>
  <si>
    <t>Aonori Seaweed</t>
  </si>
  <si>
    <t>Black Sesame</t>
  </si>
  <si>
    <t>White Sesame</t>
  </si>
  <si>
    <t>Ginger</t>
  </si>
  <si>
    <t>哈尔滨康源食品原料有限公司</t>
  </si>
  <si>
    <t>Bay Leaf</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</si>
  <si>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</si>
  <si>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</si>
  <si>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</si>
  <si>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</si>
  <si>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</si>
  <si>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</si>
  <si>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</si>
  <si>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Kcal:328
KJ:1371</t>
  </si>
  <si>
    <t>Fat</t>
  </si>
  <si>
    <t xml:space="preserve">   of which saturate fat</t>
  </si>
  <si>
    <t xml:space="preserve">   of which monounsaturated fat*</t>
  </si>
  <si>
    <t xml:space="preserve">   of which, polyunsaturated fat*</t>
  </si>
  <si>
    <t>Carbohydrate</t>
  </si>
  <si>
    <t xml:space="preserve">   of which sugar</t>
  </si>
  <si>
    <t xml:space="preserve">   of which Polyols*</t>
  </si>
  <si>
    <t xml:space="preserve">   of which starch*</t>
  </si>
  <si>
    <t>Fibre*</t>
  </si>
  <si>
    <t>Protein</t>
  </si>
  <si>
    <t>Salt</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</si>
  <si>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</si>
  <si>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</si>
  <si>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</si>
  <si>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</si>
  <si>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</si>
  <si>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</si>
  <si>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</si>
  <si>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In which material?</t>
  </si>
  <si>
    <t>Measures to prevent Cross-contamination</t>
  </si>
  <si>
    <t xml:space="preserve">Precautionary allergen labelling (May Contain statement) needed? </t>
  </si>
  <si>
    <t>*Please tick in the box</t>
  </si>
  <si>
    <t>Yes/No</t>
  </si>
  <si>
    <t>01</t>
  </si>
  <si>
    <r>
      <rPr>
        <sz val="12"/>
        <color rgb="FF000000"/>
        <rFont val="Calibri Light"/>
        <family val="2"/>
      </rPr>
      <t xml:space="preserve">Cereals containing gluten
</t>
    </r>
    <r>
      <rPr>
        <sz val="10"/>
        <color rgb="FF000000"/>
        <rFont val="Calibri Light"/>
        <family val="2"/>
      </rPr>
      <t>including wheat, Rye, Barley, Oats, Spelt &amp; Khorasan and products thereof:</t>
    </r>
  </si>
  <si>
    <t>no</t>
  </si>
  <si>
    <t>-</t>
  </si>
  <si>
    <t>wheat powder</t>
  </si>
  <si>
    <t>黃色地方, 請確認一下工厂还有生產哪些过敏原成分在同一厂里.</t>
  </si>
  <si>
    <t>02</t>
  </si>
  <si>
    <t>Crustaceans and products thereof:</t>
  </si>
  <si>
    <t>shrimp</t>
  </si>
  <si>
    <t>03</t>
  </si>
  <si>
    <t>Fish and products thereof:</t>
  </si>
  <si>
    <t>04</t>
  </si>
  <si>
    <t>Molluscs and products thereof:</t>
  </si>
  <si>
    <t>05</t>
  </si>
  <si>
    <t>Peanuts and products thereof:</t>
  </si>
  <si>
    <t>peanuts</t>
  </si>
  <si>
    <t>06</t>
  </si>
  <si>
    <t>Soybeans and products thereof:</t>
  </si>
  <si>
    <t>07</t>
  </si>
  <si>
    <t>Milk and products thereof:</t>
  </si>
  <si>
    <t>milk powder</t>
  </si>
  <si>
    <t>08</t>
  </si>
  <si>
    <t>Nuts and products thereof:</t>
  </si>
  <si>
    <t>09</t>
  </si>
  <si>
    <t>Celery and products thereof:</t>
  </si>
  <si>
    <t>Celery</t>
  </si>
  <si>
    <t>10</t>
  </si>
  <si>
    <t>Mustard and products thereof:</t>
  </si>
  <si>
    <t xml:space="preserve">Mustard </t>
  </si>
  <si>
    <t>11</t>
  </si>
  <si>
    <t>Sesame seeds and products thereof:</t>
  </si>
  <si>
    <t>Sesame</t>
  </si>
  <si>
    <t>sesame</t>
  </si>
  <si>
    <t>12</t>
  </si>
  <si>
    <t>Sulphur Dioxide or Sulphites:</t>
  </si>
  <si>
    <t>Sulphites</t>
  </si>
  <si>
    <t>13</t>
  </si>
  <si>
    <t>Lupin and products thereof:</t>
  </si>
  <si>
    <t>14</t>
  </si>
  <si>
    <t>Egg and products thereof:</t>
  </si>
  <si>
    <t>egg</t>
  </si>
  <si>
    <t>9.Chemical Standard &amp; Harmful Contamination</t>
  </si>
  <si>
    <r>
      <rPr>
        <b/>
        <sz val="12"/>
        <color theme="1"/>
        <rFont val="Calibri Light"/>
        <family val="2"/>
        <scheme val="major"/>
      </rPr>
      <t>Test Item</t>
    </r>
    <r>
      <rPr>
        <sz val="12"/>
        <color theme="1"/>
        <rFont val="Calibri Light"/>
        <family val="2"/>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</si>
  <si>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</si>
  <si>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</si>
  <si>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</si>
  <si>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dye test</t>
  </si>
  <si>
    <t xml:space="preserve"> TBI to complete</t>
  </si>
  <si>
    <t>every raw material</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</si>
  <si>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</si>
  <si>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</si>
  <si>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</si>
  <si>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</si>
  <si>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</si>
  <si>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</si>
  <si>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</si>
  <si>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</si>
  <si>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</si>
  <si>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</si>
  <si>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</si>
  <si>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</si>
  <si>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</si>
  <si>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</si>
  <si>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Standard</t>
  </si>
  <si>
    <t>Country of Origin Government Standard</t>
  </si>
  <si>
    <t>Manufacturer Own Standard</t>
  </si>
  <si>
    <t>TVC</t>
  </si>
  <si>
    <t>Quality Indicator</t>
  </si>
  <si>
    <r>
      <rPr>
        <sz val="10"/>
        <color theme="1"/>
        <rFont val="Arial"/>
        <family val="2"/>
      </rPr>
      <t>&lt;10</t>
    </r>
    <r>
      <rPr>
        <vertAlign val="superscript"/>
        <sz val="10"/>
        <color theme="1"/>
        <rFont val="Arial"/>
        <family val="2"/>
      </rPr>
      <t>4</t>
    </r>
  </si>
  <si>
    <r>
      <rPr>
        <sz val="11"/>
        <color theme="1"/>
        <rFont val="Arial"/>
        <family val="2"/>
      </rPr>
      <t>&lt;10</t>
    </r>
    <r>
      <rPr>
        <vertAlign val="superscript"/>
        <sz val="11"/>
        <color theme="1"/>
        <rFont val="Arial"/>
        <family val="2"/>
      </rPr>
      <t>4</t>
    </r>
  </si>
  <si>
    <t>Every shipment</t>
  </si>
  <si>
    <t>*please clarify by filling in how many samples per day/PO rather than by each lot</t>
  </si>
  <si>
    <t>Escherichia coli</t>
  </si>
  <si>
    <t>Hygiene indicator</t>
  </si>
  <si>
    <t>&lt;20</t>
  </si>
  <si>
    <t>Enterobacteriaceae</t>
  </si>
  <si>
    <t>Listeria spp</t>
  </si>
  <si>
    <t>Listeria monocytogenes</t>
  </si>
  <si>
    <t>Pathogens</t>
  </si>
  <si>
    <t>Campylobacter spp.</t>
  </si>
  <si>
    <t>Escherichia coli O157</t>
  </si>
  <si>
    <t>Not Detected</t>
  </si>
  <si>
    <t>Salmonella spp.</t>
  </si>
  <si>
    <t xml:space="preserve">Shigella spp. </t>
  </si>
  <si>
    <t xml:space="preserve">Vibrio cholera (O1 and O139) </t>
  </si>
  <si>
    <t>Vibrio parahaemolyticus</t>
  </si>
  <si>
    <t xml:space="preserve">Bacillus cereus </t>
  </si>
  <si>
    <t>Bacillus spp.</t>
  </si>
  <si>
    <t>Clostridium perfringens</t>
  </si>
  <si>
    <t>Staphylococcus aureus and other coagulase-positive staphylococci</t>
  </si>
  <si>
    <t>13.Acceptance and Rejection standard</t>
  </si>
  <si>
    <r>
      <rPr>
        <b/>
        <sz val="12"/>
        <color theme="1"/>
        <rFont val="Calibri Light"/>
        <family val="2"/>
        <scheme val="major"/>
      </rP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</si>
  <si>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</si>
  <si>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</si>
  <si>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Appearance: orange-red with black and green particles
Flavor/taste: spicy, nutty and seaweed umami
Texture: rough and grainy
Smell: The aroma of chili, sesame seed and seaweed</t>
  </si>
  <si>
    <t>Appearance: not orange-red and large clumps of powder
Flavor/taste: without spicy, nutty and seaweed umami
Texture: not rough and grainy
Smell: without aroma of chili, sesame seed and seaweed</t>
  </si>
  <si>
    <t xml:space="preserve">14.Quantity Attributes </t>
  </si>
  <si>
    <t>Unit (g)</t>
  </si>
  <si>
    <t>display case (kg)</t>
  </si>
  <si>
    <t>master case (kg)</t>
  </si>
  <si>
    <r>
      <rPr>
        <sz val="11"/>
        <color theme="1"/>
        <rFont val="Calibri Light"/>
        <family val="2"/>
        <scheme val="major"/>
      </rPr>
      <t xml:space="preserve">Unit Drained Weight
</t>
    </r>
    <r>
      <rPr>
        <sz val="10"/>
        <color theme="1"/>
        <rFont val="Calibri Light"/>
        <family val="2"/>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</si>
  <si>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</si>
  <si>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</si>
  <si>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</si>
  <si>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</si>
  <si>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</si>
  <si>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 &amp; Container Maxi Load</t>
  </si>
  <si>
    <t>Description/Color</t>
  </si>
  <si>
    <r>
      <rPr>
        <sz val="11"/>
        <color theme="1"/>
        <rFont val="Calibri Light"/>
        <family val="2"/>
        <scheme val="major"/>
      </rPr>
      <t xml:space="preserve">Materials
</t>
    </r>
    <r>
      <rPr>
        <sz val="8"/>
        <color theme="1"/>
        <rFont val="Calibri Light"/>
        <family val="2"/>
        <scheme val="major"/>
      </rPr>
      <t>*please indicate the plastic material from below 01-07</t>
    </r>
  </si>
  <si>
    <t>Weight 
(g)</t>
  </si>
  <si>
    <t xml:space="preserve">Dimensions
(mm)   </t>
  </si>
  <si>
    <t>Primary：</t>
  </si>
  <si>
    <t>Plastic</t>
  </si>
  <si>
    <t>PA PE
Recycle (7+4)</t>
  </si>
  <si>
    <t>L</t>
  </si>
  <si>
    <t>W</t>
  </si>
  <si>
    <t>H</t>
  </si>
  <si>
    <t>Secondary:</t>
  </si>
  <si>
    <t>Brown cardboard</t>
  </si>
  <si>
    <t>Cardboard</t>
  </si>
  <si>
    <t>Tertiary:</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</si>
  <si>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</si>
  <si>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</si>
  <si>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</si>
  <si>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</si>
  <si>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</si>
  <si>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</si>
  <si>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</si>
  <si>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</si>
  <si>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</si>
  <si>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</si>
  <si>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</si>
  <si>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*pallet height must lower than 1.75m &amp; gross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</si>
  <si>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</si>
  <si>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</si>
  <si>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Bolan doesn't have full haccp for shichimi</t>
  </si>
  <si>
    <t>*please insert HACCP plan of product</t>
  </si>
  <si>
    <t>18.Critical Control Points</t>
  </si>
  <si>
    <t>CCP</t>
  </si>
  <si>
    <t>Control Measure</t>
  </si>
  <si>
    <t>Critical Limit</t>
  </si>
  <si>
    <t>Monitoring Frequency</t>
  </si>
  <si>
    <t>CCP1-Raw Material Inspection</t>
  </si>
  <si>
    <t>Acceptance material</t>
  </si>
  <si>
    <t>Granular, not caked, no moldy, no impurities, The package is in good condition, without breakage, clean and stain free.</t>
  </si>
  <si>
    <t>Evary Raw Material</t>
  </si>
  <si>
    <t>CCP2-Metal Detection</t>
  </si>
  <si>
    <t>Metal detector</t>
  </si>
  <si>
    <t>FeØ≤2.0mm; SusØ≤2.0mm</t>
  </si>
  <si>
    <t>every two hours</t>
  </si>
  <si>
    <t>19.Artwork</t>
  </si>
  <si>
    <t>Inner Label / Package Design artwork</t>
  </si>
  <si>
    <t>Outer Label / Package Design artwork</t>
  </si>
  <si>
    <t>TBC</t>
  </si>
  <si>
    <t>20.Packaging Photos</t>
  </si>
  <si>
    <t>Finished Product with Primary package</t>
  </si>
  <si>
    <t>Outer Case (Secondary)</t>
  </si>
  <si>
    <t>Tertiary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</si>
  <si>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</si>
  <si>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</si>
  <si>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</si>
  <si>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Signature</t>
  </si>
  <si>
    <t>Print Name</t>
  </si>
  <si>
    <t>张一超</t>
  </si>
  <si>
    <t>Position in Company</t>
  </si>
  <si>
    <t>Sales</t>
  </si>
  <si>
    <t>Date</t>
  </si>
  <si>
    <t>For and on behalf of The Basic Ingredients Ltd:</t>
  </si>
  <si>
    <t xml:space="preserve">Content </t>
  </si>
  <si>
    <t xml:space="preserve">Title </t>
  </si>
  <si>
    <t xml:space="preserve"> USP No 1</t>
  </si>
  <si>
    <r>
      <rPr>
        <b/>
        <sz val="14"/>
        <color rgb="FF001D35"/>
        <rFont val="Arial"/>
        <family val="2"/>
      </rPr>
      <t>SHICHIMI MEANS "SEVEN FLAVOURS" IN JAPANESE</t>
    </r>
    <r>
      <rPr>
        <sz val="14"/>
        <color rgb="FF001D35"/>
        <rFont val="Arial"/>
        <family val="2"/>
      </rPr>
      <t>. This blend is a flavour-packed adventure! It's not just about heat from the red chili—there’s seaweed umami, crunchy sesame, zesty citrus notes of orange, a warm ginger kick, and aromatic bay leaf magic. Just sprinkle over rice, noodles, or grilled meat, and let the flavour party begin!</t>
    </r>
  </si>
  <si>
    <t xml:space="preserve"> USP No 2</t>
  </si>
  <si>
    <r>
      <t xml:space="preserve">ADD COLOUR &amp; FIRE TO UDON: </t>
    </r>
    <r>
      <rPr>
        <sz val="14"/>
        <color rgb="FF001D35"/>
        <rFont val="Arial"/>
        <family val="2"/>
      </rPr>
      <t>Shichimi is classically used in plain udon soup. A pinch of vibrant shichimi will instantly brighten up your udon</t>
    </r>
  </si>
  <si>
    <t xml:space="preserve"> USP No 3</t>
  </si>
  <si>
    <t xml:space="preserve"> USP No 4</t>
  </si>
  <si>
    <t xml:space="preserve"> USP No 5</t>
  </si>
  <si>
    <r>
      <t xml:space="preserve">EASY TO SPRINKLE BOTTLE: 
</t>
    </r>
    <r>
      <rPr>
        <sz val="14"/>
        <color rgb="FF001D35"/>
        <rFont val="Arial"/>
        <family val="2"/>
      </rPr>
      <t>The conventional packaging is either too big 300g bag or too small 18g botte. Emma Basic shichimi comes in a double flip lids bottle, easy to shake &amp; sprinkle, perfect to use in cooking or as a table condiment.</t>
    </r>
  </si>
  <si>
    <t xml:space="preserve">Q 1, it should be 140g as artwork </t>
  </si>
  <si>
    <t>Emma Du</t>
  </si>
  <si>
    <t>杜 一静</t>
  </si>
  <si>
    <t>Director</t>
  </si>
  <si>
    <r>
      <rPr>
        <b/>
        <sz val="14"/>
        <color rgb="FF001D35"/>
        <rFont val="Arial"/>
        <family val="2"/>
      </rPr>
      <t>YAKITORI</t>
    </r>
    <r>
      <rPr>
        <sz val="14"/>
        <color rgb="FF001D35"/>
        <rFont val="Arial"/>
        <family val="2"/>
      </rPr>
      <t xml:space="preserve">: Shichimi togarashi is your go-to sprinkle for BBQ.  Other than Yakitori, often you will see shichimi is used in soba or udon soup. </t>
    </r>
  </si>
  <si>
    <t>Emma Basic - Shichimi togarashi 140g |  Seven Authentic Japanese Flavors | Pairable Seasoning</t>
  </si>
  <si>
    <t>Fresh French Fry : Elevate your fresh potatoes with our shichimi togarashi, which brings together chili heat, citrusy zest, and nutty crunch for a spice blend that’s as bold as your taste buds can handle.</t>
  </si>
  <si>
    <t>18 months9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</si>
</sst>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48">
    <font>
      <sz val="11"/>
      <color theme="1"/>
      <name val="Calibri"/>
      <charset val="134"/>
      <scheme val="minor"/>
    </font>
    <font>
      <sz val="11"/>
      <color theme="1"/>
      <name val="Calibri Light"/>
      <family val="2"/>
      <scheme val="major"/>
    </font>
    <font>
      <b/>
      <sz val="14"/>
      <color theme="1"/>
      <name val="Calibri Light"/>
      <family val="2"/>
      <scheme val="major"/>
    </font>
    <font>
      <sz val="10"/>
      <color theme="1"/>
      <name val="Calibri Light"/>
      <family val="2"/>
      <scheme val="major"/>
    </font>
    <font>
      <i/>
      <sz val="11"/>
      <color rgb="FFFF0000"/>
      <name val="Calibri Light"/>
      <family val="2"/>
      <scheme val="major"/>
    </font>
    <font>
      <sz val="12"/>
      <color theme="1"/>
      <name val="Calibri Light"/>
      <family val="2"/>
      <scheme val="major"/>
    </font>
    <font>
      <sz val="9.9499999999999993"/>
      <color rgb="FF000000"/>
      <name val="Calibri Light"/>
      <family val="2"/>
      <scheme val="major"/>
    </font>
    <font>
      <sz val="10.55"/>
      <color rgb="FF000000"/>
      <name val="Calibri Light"/>
      <family val="2"/>
      <scheme val="major"/>
    </font>
    <font>
      <sz val="10.55"/>
      <color rgb="FF000000"/>
      <name val="SimSun-Identity-H"/>
      <charset val="134"/>
    </font>
    <font>
      <sz val="11"/>
      <name val="Calibri Light"/>
      <family val="2"/>
      <scheme val="major"/>
    </font>
    <font>
      <b/>
      <sz val="11"/>
      <color theme="1"/>
      <name val="Calibri Light"/>
      <family val="2"/>
      <scheme val="major"/>
    </font>
    <font>
      <b/>
      <sz val="10"/>
      <color rgb="FFFF0000"/>
      <name val="Calibri Light"/>
      <family val="2"/>
      <scheme val="major"/>
    </font>
    <font>
      <b/>
      <sz val="12"/>
      <color theme="1"/>
      <name val="Calibri Light"/>
      <family val="2"/>
      <scheme val="major"/>
    </font>
    <font>
      <i/>
      <sz val="11"/>
      <color theme="1"/>
      <name val="Calibri Light"/>
      <family val="2"/>
      <scheme val="major"/>
    </font>
    <font>
      <i/>
      <sz val="10"/>
      <color rgb="FFFF0000"/>
      <name val="Calibri Light"/>
      <family val="2"/>
      <scheme val="major"/>
    </font>
    <font>
      <sz val="10"/>
      <color rgb="FFFF0000"/>
      <name val="Calibri Light"/>
      <family val="2"/>
      <scheme val="major"/>
    </font>
    <font>
      <sz val="12"/>
      <color rgb="FF000000"/>
      <name val="Calibri Light"/>
      <family val="2"/>
      <scheme val="major"/>
    </font>
    <font>
      <b/>
      <sz val="11"/>
      <color rgb="FF000000"/>
      <name val="Arial"/>
      <family val="2"/>
    </font>
    <font>
      <sz val="11"/>
      <color rgb="FF000000"/>
      <name val="Arial"/>
      <family val="2"/>
    </font>
    <font>
      <sz val="10"/>
      <color rgb="FF000000"/>
      <name val="Arial"/>
      <family val="2"/>
    </font>
    <font>
      <sz val="11"/>
      <color theme="1"/>
      <name val="Arial"/>
      <family val="2"/>
    </font>
    <font>
      <sz val="10"/>
      <color theme="1"/>
      <name val="Arial"/>
      <family val="2"/>
    </font>
    <font>
      <b/>
      <sz val="12"/>
      <color rgb="FF000000"/>
      <name val="Calibri Light"/>
      <family val="2"/>
      <scheme val="major"/>
    </font>
    <font>
      <sz val="8"/>
      <color rgb="FF000000"/>
      <name val="Calibri Light"/>
      <family val="2"/>
      <scheme val="major"/>
    </font>
    <font>
      <sz val="14"/>
      <color theme="1"/>
      <name val="Calibri Light"/>
      <family val="2"/>
      <scheme val="major"/>
    </font>
    <font>
      <b/>
      <sz val="9"/>
      <color theme="1"/>
      <name val="Calibri Light"/>
      <family val="2"/>
      <scheme val="major"/>
    </font>
    <font>
      <sz val="8"/>
      <color theme="1"/>
      <name val="Calibri Light"/>
      <family val="2"/>
      <scheme val="major"/>
    </font>
    <font>
      <sz val="9"/>
      <color theme="1"/>
      <name val="Calibri Light"/>
      <family val="2"/>
      <scheme val="major"/>
    </font>
    <font>
      <b/>
      <sz val="12"/>
      <name val="Calibri Light"/>
      <family val="2"/>
      <scheme val="major"/>
    </font>
    <font>
      <sz val="12"/>
      <name val="Calibri Light"/>
      <family val="2"/>
      <scheme val="major"/>
    </font>
    <font>
      <sz val="12"/>
      <color rgb="FF000000"/>
      <name val="Calibri Light"/>
      <family val="2"/>
    </font>
    <font>
      <i/>
      <sz val="10"/>
      <color rgb="FFFF0000"/>
      <name val="Calibri Light"/>
      <family val="2"/>
    </font>
    <font>
      <sz val="11"/>
      <color rgb="FF000000"/>
      <name val="Calibri Light"/>
      <family val="2"/>
    </font>
    <font>
      <sz val="11"/>
      <name val="Arial"/>
      <family val="2"/>
    </font>
    <font>
      <vertAlign val="superscript"/>
      <sz val="11"/>
      <color theme="1"/>
      <name val="Arial"/>
      <family val="2"/>
    </font>
    <font>
      <vertAlign val="superscript"/>
      <sz val="10"/>
      <color theme="1"/>
      <name val="Arial"/>
      <family val="2"/>
    </font>
    <font>
      <sz val="10"/>
      <color rgb="FF000000"/>
      <name val="Calibri Light"/>
      <family val="2"/>
    </font>
    <font>
      <sz val="12"/>
      <color rgb="FFFF0000"/>
      <name val="Calibri Light"/>
      <family val="2"/>
      <scheme val="major"/>
    </font>
    <font>
      <b/>
      <sz val="8"/>
      <color theme="1"/>
      <name val="Calibri Light"/>
      <family val="2"/>
      <scheme val="major"/>
    </font>
    <font>
      <sz val="8"/>
      <color rgb="FFFF0000"/>
      <name val="Calibri Light"/>
      <family val="2"/>
      <scheme val="major"/>
    </font>
    <font>
      <b/>
      <sz val="8"/>
      <color rgb="FFFF0000"/>
      <name val="Calibri Light"/>
      <family val="2"/>
      <scheme val="major"/>
    </font>
    <font>
      <sz val="11"/>
      <color theme="1"/>
      <name val="Calibri"/>
      <family val="2"/>
      <scheme val="minor"/>
    </font>
    <font>
      <sz val="11"/>
      <color theme="1"/>
      <name val="Calibri"/>
      <family val="2"/>
      <scheme val="minor"/>
    </font>
    <font>
      <sz val="14"/>
      <color rgb="FF001D35"/>
      <name val="Arial"/>
      <family val="2"/>
    </font>
    <font>
      <b/>
      <sz val="14"/>
      <color rgb="FF001D35"/>
      <name val="Arial"/>
      <family val="2"/>
    </font>
    <font>
      <b/>
      <sz val="14"/>
      <color theme="1"/>
      <name val="Calibri"/>
      <family val="2"/>
      <scheme val="minor"/>
    </font>
    <font>
      <sz val="14"/>
      <color theme="1"/>
      <name val="Calibri"/>
      <family val="2"/>
      <scheme val="minor"/>
    </font>
    <font>
      <b/>
      <sz val="14"/>
      <color theme="1"/>
      <name val="Futura Bk BT"/>
      <family val="2"/>
    </font>
  </fonts>
  <fills count="10">
    <fill>
      <patternFill patternType="none"/>
    </fill>
    <fill>
      <patternFill patternType="gray125"/>
    </fill>
    <fill>
      <patternFill patternType="solid">
        <fgColor theme="9"/>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0.14993743705557422"/>
        <bgColor indexed="64"/>
      </patternFill>
    </fill>
    <fill>
      <patternFill patternType="solid">
        <fgColor theme="0" tint="-0.1498458815271462"/>
        <bgColor indexed="64"/>
      </patternFill>
    </fill>
    <fill>
      <patternFill patternType="solid">
        <fgColor rgb="FFC6E0B4"/>
        <bgColor rgb="FFC6E0B4"/>
      </patternFill>
    </fill>
    <fill>
      <patternFill patternType="solid">
        <fgColor theme="0"/>
        <bgColor indexed="64"/>
      </patternFill>
    </fill>
    <fill>
      <patternFill patternType="solid">
        <fgColor rgb="FFFFFF00"/>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0" fontId="41" fillId="0" borderId="0"/>
    <xf numFmtId="43" fontId="42" fillId="0" borderId="0" applyFont="0" applyFill="0" applyBorder="0" applyAlignment="0" applyProtection="0"/>
  </cellStyleXfs>
  <cellXfs count="185">
    <xf numFmtId="0" fontId="0" fillId="0" borderId="0" xfId="0"/>
    <xf numFmtId="0" fontId="1" fillId="0" borderId="0" xfId="0" applyFont="1"/>
    <xf numFmtId="0" fontId="1" fillId="0" borderId="0" xfId="0" applyFont="1" applyAlignment="1">
      <alignment vertical="center"/>
    </xf>
    <xf numFmtId="0" fontId="2" fillId="0" borderId="0" xfId="0" applyFont="1" applyAlignment="1">
      <alignment horizontal="left"/>
    </xf>
    <xf numFmtId="0" fontId="3" fillId="3" borderId="1" xfId="0" applyFont="1" applyFill="1" applyBorder="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top"/>
    </xf>
    <xf numFmtId="0" fontId="5"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6" fillId="0" borderId="1" xfId="0" applyFont="1" applyBorder="1" applyAlignment="1">
      <alignment vertical="center" wrapText="1"/>
    </xf>
    <xf numFmtId="0" fontId="1" fillId="0" borderId="1" xfId="0" applyFont="1" applyBorder="1" applyAlignment="1">
      <alignment horizontal="left" vertical="center"/>
    </xf>
    <xf numFmtId="0" fontId="7" fillId="0" borderId="1" xfId="0" applyFont="1" applyBorder="1" applyAlignment="1">
      <alignment vertical="center"/>
    </xf>
    <xf numFmtId="0" fontId="2" fillId="0" borderId="0" xfId="0" applyFont="1"/>
    <xf numFmtId="0" fontId="8" fillId="0" borderId="0" xfId="0" applyFont="1"/>
    <xf numFmtId="0" fontId="9" fillId="0" borderId="0" xfId="0" applyFont="1"/>
    <xf numFmtId="0" fontId="1" fillId="3"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0" fillId="3" borderId="1" xfId="0" applyFont="1" applyFill="1" applyBorder="1" applyAlignment="1">
      <alignment horizontal="center" vertical="center" wrapText="1"/>
    </xf>
    <xf numFmtId="0" fontId="10" fillId="0" borderId="0" xfId="0" applyFont="1" applyAlignment="1">
      <alignment horizontal="center" vertical="center" wrapText="1"/>
    </xf>
    <xf numFmtId="0" fontId="1" fillId="0" borderId="1" xfId="0" applyFont="1" applyBorder="1" applyAlignment="1">
      <alignment horizontal="center" vertical="center"/>
    </xf>
    <xf numFmtId="0" fontId="10" fillId="0" borderId="0" xfId="0" applyFont="1" applyAlignment="1">
      <alignment horizontal="center" wrapText="1"/>
    </xf>
    <xf numFmtId="0" fontId="1" fillId="3" borderId="1" xfId="0" applyFont="1" applyFill="1" applyBorder="1" applyAlignment="1">
      <alignment vertical="center" wrapText="1"/>
    </xf>
    <xf numFmtId="0" fontId="1" fillId="0" borderId="0" xfId="0" applyFont="1" applyAlignment="1">
      <alignment vertical="center" wrapText="1"/>
    </xf>
    <xf numFmtId="0" fontId="12" fillId="0" borderId="0" xfId="0" applyFont="1" applyAlignment="1">
      <alignment horizontal="lef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left" vertical="center" wrapText="1"/>
    </xf>
    <xf numFmtId="0" fontId="1" fillId="0" borderId="0" xfId="0" applyFont="1" applyAlignment="1">
      <alignment horizontal="left" vertical="center"/>
    </xf>
    <xf numFmtId="0" fontId="1" fillId="0" borderId="1" xfId="0" applyFont="1" applyBorder="1" applyAlignment="1">
      <alignment vertical="center"/>
    </xf>
    <xf numFmtId="0" fontId="1" fillId="3"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3" borderId="1" xfId="0" applyFont="1" applyFill="1" applyBorder="1" applyAlignment="1">
      <alignment vertical="center"/>
    </xf>
    <xf numFmtId="2"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13" fillId="0" borderId="0" xfId="0" applyFont="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3" fillId="3" borderId="1" xfId="0" applyFont="1" applyFill="1" applyBorder="1" applyAlignment="1">
      <alignment vertical="center"/>
    </xf>
    <xf numFmtId="0" fontId="1" fillId="0" borderId="0" xfId="0" applyFont="1" applyAlignment="1">
      <alignment horizontal="right" vertical="center"/>
    </xf>
    <xf numFmtId="164" fontId="1" fillId="6" borderId="1" xfId="0" applyNumberFormat="1" applyFont="1" applyFill="1" applyBorder="1" applyAlignment="1">
      <alignment horizontal="center" vertical="center"/>
    </xf>
    <xf numFmtId="0" fontId="14" fillId="0" borderId="0" xfId="0" applyFont="1" applyAlignment="1">
      <alignment vertical="center"/>
    </xf>
    <xf numFmtId="0" fontId="15" fillId="0" borderId="0" xfId="0" applyFont="1"/>
    <xf numFmtId="0" fontId="5" fillId="5" borderId="4"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0" fillId="0" borderId="0" xfId="0" applyAlignment="1">
      <alignment horizontal="left" vertical="center" wrapText="1"/>
    </xf>
    <xf numFmtId="0" fontId="14" fillId="0" borderId="0" xfId="0" applyFont="1"/>
    <xf numFmtId="0" fontId="4" fillId="0" borderId="0" xfId="0" applyFont="1"/>
    <xf numFmtId="0" fontId="17" fillId="0" borderId="1" xfId="0" applyFont="1" applyBorder="1" applyAlignment="1">
      <alignment horizontal="center" vertical="center" wrapText="1"/>
    </xf>
    <xf numFmtId="0" fontId="17" fillId="3" borderId="1" xfId="0" applyFont="1" applyFill="1" applyBorder="1" applyAlignment="1">
      <alignment horizontal="center" vertical="center" wrapText="1"/>
    </xf>
    <xf numFmtId="0" fontId="2" fillId="0" borderId="0" xfId="0" applyFont="1" applyAlignment="1">
      <alignment horizontal="left" vertical="center"/>
    </xf>
    <xf numFmtId="0" fontId="18" fillId="3" borderId="1" xfId="0" applyFont="1" applyFill="1" applyBorder="1" applyAlignment="1">
      <alignment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4" fillId="0" borderId="0" xfId="0" applyFont="1" applyAlignment="1">
      <alignment horizontal="left"/>
    </xf>
    <xf numFmtId="0" fontId="20" fillId="0" borderId="0" xfId="0" applyFont="1" applyAlignment="1">
      <alignment horizontal="center" vertical="center" wrapText="1"/>
    </xf>
    <xf numFmtId="0" fontId="1" fillId="0" borderId="0" xfId="0" applyFont="1" applyAlignment="1">
      <alignment horizontal="left"/>
    </xf>
    <xf numFmtId="0" fontId="0" fillId="0" borderId="0" xfId="0" applyAlignment="1">
      <alignment horizontal="left" wrapText="1"/>
    </xf>
    <xf numFmtId="0" fontId="2" fillId="0" borderId="0" xfId="0" applyFont="1" applyAlignment="1">
      <alignment vertical="center"/>
    </xf>
    <xf numFmtId="0" fontId="12" fillId="3" borderId="7" xfId="0" applyFont="1" applyFill="1" applyBorder="1" applyAlignment="1">
      <alignment horizontal="center" vertical="center"/>
    </xf>
    <xf numFmtId="0" fontId="25" fillId="3" borderId="6" xfId="0" applyFont="1" applyFill="1" applyBorder="1" applyAlignment="1">
      <alignment horizontal="center" vertical="center" wrapText="1"/>
    </xf>
    <xf numFmtId="0" fontId="26" fillId="3" borderId="16" xfId="0" applyFont="1" applyFill="1" applyBorder="1" applyAlignment="1">
      <alignment horizontal="center" vertical="center" wrapText="1"/>
    </xf>
    <xf numFmtId="0" fontId="27" fillId="3" borderId="14" xfId="0" applyFont="1" applyFill="1" applyBorder="1" applyAlignment="1">
      <alignment horizontal="center" vertical="center" wrapText="1"/>
    </xf>
    <xf numFmtId="10" fontId="9" fillId="0" borderId="1" xfId="0" applyNumberFormat="1" applyFont="1" applyBorder="1" applyAlignment="1">
      <alignment horizontal="center" vertical="center" wrapText="1"/>
    </xf>
    <xf numFmtId="10" fontId="9" fillId="0" borderId="3" xfId="0" applyNumberFormat="1" applyFont="1" applyBorder="1" applyAlignment="1">
      <alignment horizontal="center" vertical="center" wrapText="1"/>
    </xf>
    <xf numFmtId="0" fontId="5" fillId="0" borderId="0" xfId="0" applyFont="1" applyAlignment="1">
      <alignment horizontal="right" vertical="center" indent="1"/>
    </xf>
    <xf numFmtId="10" fontId="1" fillId="0" borderId="0" xfId="0" applyNumberFormat="1" applyFont="1" applyAlignment="1">
      <alignment vertical="center"/>
    </xf>
    <xf numFmtId="0" fontId="14" fillId="0" borderId="0" xfId="0" applyFont="1" applyAlignment="1">
      <alignment horizontal="left" vertical="center" wrapText="1"/>
    </xf>
    <xf numFmtId="0" fontId="2" fillId="0" borderId="0" xfId="0" applyFont="1" applyAlignment="1">
      <alignment vertical="center" wrapText="1"/>
    </xf>
    <xf numFmtId="0" fontId="14" fillId="0" borderId="17" xfId="0" applyFont="1" applyBorder="1" applyAlignment="1">
      <alignment vertical="center"/>
    </xf>
    <xf numFmtId="0" fontId="14" fillId="0" borderId="0" xfId="0" applyFont="1" applyAlignment="1">
      <alignment vertical="center" wrapText="1"/>
    </xf>
    <xf numFmtId="0" fontId="4" fillId="0" borderId="0" xfId="0" applyFont="1" applyAlignment="1">
      <alignment vertical="center"/>
    </xf>
    <xf numFmtId="0" fontId="30" fillId="7" borderId="18" xfId="0" applyFont="1" applyFill="1" applyBorder="1" applyAlignment="1">
      <alignment horizontal="center" vertical="center" wrapText="1"/>
    </xf>
    <xf numFmtId="0" fontId="30" fillId="7" borderId="19" xfId="0" applyFont="1" applyFill="1" applyBorder="1" applyAlignment="1">
      <alignment horizontal="center" vertical="center" wrapText="1"/>
    </xf>
    <xf numFmtId="0" fontId="30" fillId="7" borderId="20" xfId="0" applyFont="1" applyFill="1" applyBorder="1" applyAlignment="1">
      <alignment horizontal="center" vertical="center" wrapText="1"/>
    </xf>
    <xf numFmtId="0" fontId="30" fillId="7" borderId="18" xfId="0" applyFont="1" applyFill="1" applyBorder="1" applyAlignment="1">
      <alignment vertical="center"/>
    </xf>
    <xf numFmtId="0" fontId="32" fillId="0" borderId="18" xfId="0" applyFont="1" applyBorder="1" applyAlignment="1">
      <alignment horizontal="center"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5" fillId="3" borderId="1" xfId="0" applyFont="1" applyFill="1" applyBorder="1" applyAlignment="1">
      <alignment horizontal="left" vertical="center" wrapText="1"/>
    </xf>
    <xf numFmtId="0" fontId="2" fillId="0" borderId="13" xfId="0" applyFont="1" applyBorder="1" applyAlignment="1">
      <alignment horizontal="left" vertical="center" wrapText="1"/>
    </xf>
    <xf numFmtId="0" fontId="1" fillId="8"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4" fillId="0" borderId="1" xfId="0" applyFont="1" applyBorder="1" applyAlignment="1">
      <alignment horizontal="left" vertical="center" wrapText="1"/>
    </xf>
    <xf numFmtId="0" fontId="29" fillId="3" borderId="1" xfId="0" applyFont="1" applyFill="1" applyBorder="1" applyAlignment="1">
      <alignment horizontal="left" vertical="center" wrapText="1"/>
    </xf>
    <xf numFmtId="0" fontId="29" fillId="0" borderId="1" xfId="0" applyFont="1" applyBorder="1" applyAlignment="1">
      <alignment horizontal="left" vertical="center" wrapText="1"/>
    </xf>
    <xf numFmtId="0" fontId="1" fillId="4" borderId="1" xfId="0" quotePrefix="1" applyFont="1" applyFill="1" applyBorder="1" applyAlignment="1">
      <alignment horizontal="left" vertical="center" wrapText="1"/>
    </xf>
    <xf numFmtId="0" fontId="3" fillId="0" borderId="0" xfId="0" applyFont="1" applyAlignment="1">
      <alignment horizontal="left" vertical="center"/>
    </xf>
    <xf numFmtId="43" fontId="1" fillId="0" borderId="0" xfId="2" applyFont="1" applyAlignment="1">
      <alignment horizontal="left" vertical="center" wrapText="1"/>
    </xf>
    <xf numFmtId="43" fontId="1" fillId="0" borderId="0" xfId="0" applyNumberFormat="1" applyFont="1" applyAlignment="1">
      <alignment horizontal="left" vertical="center" wrapText="1"/>
    </xf>
    <xf numFmtId="0" fontId="47" fillId="0" borderId="1" xfId="0" applyFont="1" applyBorder="1" applyAlignment="1">
      <alignment horizontal="left" vertical="center" wrapText="1"/>
    </xf>
    <xf numFmtId="0" fontId="45" fillId="2" borderId="1" xfId="0" applyFont="1" applyFill="1" applyBorder="1" applyAlignment="1">
      <alignment vertical="center" wrapText="1"/>
    </xf>
    <xf numFmtId="0" fontId="46" fillId="0" borderId="0" xfId="0" applyFont="1" applyAlignment="1">
      <alignment vertical="center"/>
    </xf>
    <xf numFmtId="0" fontId="43" fillId="0" borderId="1" xfId="0" applyFont="1" applyBorder="1" applyAlignment="1">
      <alignment horizontal="left" vertical="center" wrapText="1"/>
    </xf>
    <xf numFmtId="0" fontId="44" fillId="0" borderId="1" xfId="0" applyFont="1" applyBorder="1" applyAlignment="1">
      <alignment horizontal="left" vertical="center" wrapText="1"/>
    </xf>
    <xf numFmtId="0" fontId="1" fillId="9" borderId="1" xfId="0" applyFont="1" applyFill="1" applyBorder="1" applyAlignment="1">
      <alignment horizontal="left" vertical="center" wrapText="1"/>
    </xf>
    <xf numFmtId="0" fontId="1" fillId="9" borderId="0" xfId="0" applyFont="1" applyFill="1" applyAlignment="1">
      <alignment horizontal="left" vertical="center" wrapText="1"/>
    </xf>
    <xf numFmtId="0" fontId="32" fillId="9" borderId="18" xfId="0" applyFont="1" applyFill="1" applyBorder="1" applyAlignment="1">
      <alignment horizontal="center" vertical="center"/>
    </xf>
    <xf numFmtId="0" fontId="2" fillId="0" borderId="0" xfId="0" applyFont="1" applyAlignment="1">
      <alignment horizontal="left" vertical="center" wrapText="1"/>
    </xf>
    <xf numFmtId="0" fontId="33" fillId="8" borderId="1" xfId="0" applyFont="1" applyFill="1" applyBorder="1" applyAlignment="1">
      <alignment horizontal="left" vertical="center" wrapText="1"/>
    </xf>
    <xf numFmtId="0" fontId="12" fillId="3" borderId="1" xfId="0" applyFont="1" applyFill="1" applyBorder="1" applyAlignment="1">
      <alignment horizontal="center" vertical="center" wrapText="1"/>
    </xf>
    <xf numFmtId="0" fontId="30" fillId="7" borderId="20" xfId="0" applyFont="1" applyFill="1" applyBorder="1" applyAlignment="1">
      <alignment horizontal="center" vertical="center" wrapText="1"/>
    </xf>
    <xf numFmtId="0" fontId="30" fillId="7" borderId="21" xfId="0" applyFont="1" applyFill="1" applyBorder="1" applyAlignment="1">
      <alignment horizontal="center" vertical="center" wrapText="1"/>
    </xf>
    <xf numFmtId="0" fontId="14" fillId="0" borderId="0" xfId="0" applyFont="1" applyAlignment="1">
      <alignment horizontal="left" vertical="center" wrapText="1"/>
    </xf>
    <xf numFmtId="0" fontId="28" fillId="0" borderId="3" xfId="0" applyFont="1" applyBorder="1" applyAlignment="1">
      <alignment horizontal="left" vertical="center" wrapText="1"/>
    </xf>
    <xf numFmtId="0" fontId="28" fillId="0" borderId="4" xfId="0" applyFont="1" applyBorder="1" applyAlignment="1">
      <alignment horizontal="left" vertical="center" wrapText="1"/>
    </xf>
    <xf numFmtId="0" fontId="29" fillId="0" borderId="3" xfId="0" applyFont="1" applyBorder="1" applyAlignment="1">
      <alignment horizontal="center" vertical="center" wrapText="1"/>
    </xf>
    <xf numFmtId="0" fontId="29" fillId="0" borderId="4" xfId="0" applyFont="1" applyBorder="1" applyAlignment="1">
      <alignment horizontal="center" vertical="center" wrapText="1"/>
    </xf>
    <xf numFmtId="0" fontId="31" fillId="7" borderId="18" xfId="0" applyFont="1" applyFill="1" applyBorder="1" applyAlignment="1">
      <alignment horizontal="right" vertical="center" wrapText="1"/>
    </xf>
    <xf numFmtId="0" fontId="29" fillId="0" borderId="3" xfId="0" applyFont="1" applyBorder="1" applyAlignment="1">
      <alignment horizontal="left" vertical="center" wrapText="1"/>
    </xf>
    <xf numFmtId="0" fontId="29" fillId="0" borderId="4" xfId="0" applyFont="1" applyBorder="1" applyAlignment="1">
      <alignment horizontal="left" vertical="center" wrapText="1"/>
    </xf>
    <xf numFmtId="0" fontId="30" fillId="0" borderId="18" xfId="0" applyFont="1" applyBorder="1" applyAlignment="1">
      <alignment horizontal="left" vertical="center" wrapText="1"/>
    </xf>
    <xf numFmtId="0" fontId="0" fillId="0" borderId="18" xfId="0" applyBorder="1"/>
    <xf numFmtId="0" fontId="30" fillId="7" borderId="18"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26" fillId="3" borderId="14" xfId="0" applyFont="1" applyFill="1" applyBorder="1" applyAlignment="1">
      <alignment horizontal="center" vertical="center" wrapText="1"/>
    </xf>
    <xf numFmtId="0" fontId="26" fillId="3" borderId="15" xfId="0" applyFont="1" applyFill="1" applyBorder="1" applyAlignment="1">
      <alignment horizontal="center" vertical="center" wrapText="1"/>
    </xf>
    <xf numFmtId="0" fontId="24" fillId="0" borderId="1" xfId="0" applyFont="1" applyBorder="1" applyAlignment="1">
      <alignment horizontal="left" vertical="top" wrapText="1"/>
    </xf>
    <xf numFmtId="0" fontId="24" fillId="0" borderId="10" xfId="0" applyFont="1" applyBorder="1" applyAlignment="1">
      <alignment horizontal="left" vertical="top" wrapText="1"/>
    </xf>
    <xf numFmtId="0" fontId="24" fillId="0" borderId="13" xfId="0" applyFont="1" applyBorder="1" applyAlignment="1">
      <alignment horizontal="left" vertical="top" wrapText="1"/>
    </xf>
    <xf numFmtId="0" fontId="24" fillId="0" borderId="11" xfId="0" applyFont="1" applyBorder="1" applyAlignment="1">
      <alignment horizontal="left" vertical="top" wrapText="1"/>
    </xf>
    <xf numFmtId="0" fontId="1" fillId="3" borderId="3"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2" fillId="3" borderId="6" xfId="0" applyFont="1" applyFill="1" applyBorder="1" applyAlignment="1">
      <alignment horizontal="center" vertical="center" wrapText="1"/>
    </xf>
    <xf numFmtId="0" fontId="22" fillId="3" borderId="7" xfId="0" applyFont="1" applyFill="1" applyBorder="1" applyAlignment="1">
      <alignment horizontal="center" vertical="center" wrapText="1"/>
    </xf>
    <xf numFmtId="0" fontId="22" fillId="3" borderId="12" xfId="0" applyFont="1" applyFill="1" applyBorder="1" applyAlignment="1">
      <alignment horizontal="center" vertical="center" wrapText="1"/>
    </xf>
    <xf numFmtId="0" fontId="22" fillId="3" borderId="8" xfId="0" applyFont="1" applyFill="1" applyBorder="1" applyAlignment="1">
      <alignment horizontal="center" vertical="center" wrapText="1"/>
    </xf>
    <xf numFmtId="0" fontId="23" fillId="3" borderId="9" xfId="0" applyFont="1" applyFill="1" applyBorder="1" applyAlignment="1">
      <alignment horizontal="center" vertical="center" wrapText="1"/>
    </xf>
    <xf numFmtId="0" fontId="23" fillId="3" borderId="10" xfId="0" applyFont="1" applyFill="1" applyBorder="1" applyAlignment="1">
      <alignment horizontal="center" vertical="center" wrapText="1"/>
    </xf>
    <xf numFmtId="0" fontId="23" fillId="3" borderId="13" xfId="0" applyFont="1" applyFill="1" applyBorder="1" applyAlignment="1">
      <alignment horizontal="center" vertical="center" wrapText="1"/>
    </xf>
    <xf numFmtId="0" fontId="23" fillId="3" borderId="11" xfId="0" applyFont="1" applyFill="1" applyBorder="1" applyAlignment="1">
      <alignment horizontal="center" vertical="center" wrapText="1"/>
    </xf>
    <xf numFmtId="0" fontId="5" fillId="3" borderId="3" xfId="0" applyFont="1" applyFill="1" applyBorder="1" applyAlignment="1">
      <alignment horizontal="left" vertical="center" wrapText="1"/>
    </xf>
    <xf numFmtId="0" fontId="5" fillId="3" borderId="5" xfId="0" applyFont="1" applyFill="1" applyBorder="1" applyAlignment="1">
      <alignment horizontal="left" vertical="center" wrapText="1"/>
    </xf>
    <xf numFmtId="0" fontId="5" fillId="3" borderId="4" xfId="0" applyFont="1" applyFill="1" applyBorder="1" applyAlignment="1">
      <alignment horizontal="left" vertical="center" wrapText="1"/>
    </xf>
    <xf numFmtId="0" fontId="14" fillId="0" borderId="0" xfId="0" applyFont="1" applyAlignment="1">
      <alignment horizontal="left"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3" borderId="6"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9" xfId="0" applyFont="1" applyBorder="1" applyAlignment="1">
      <alignment horizontal="center" vertical="center"/>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0" borderId="1" xfId="0" applyFont="1" applyBorder="1" applyAlignment="1">
      <alignment horizontal="center" vertical="center" wrapText="1"/>
    </xf>
    <xf numFmtId="1" fontId="1" fillId="0" borderId="3" xfId="0" applyNumberFormat="1" applyFont="1" applyBorder="1" applyAlignment="1">
      <alignment horizontal="center" vertical="center"/>
    </xf>
    <xf numFmtId="1" fontId="1" fillId="0" borderId="4" xfId="0" applyNumberFormat="1" applyFont="1" applyBorder="1" applyAlignment="1">
      <alignment horizontal="center" vertical="center"/>
    </xf>
    <xf numFmtId="0" fontId="1" fillId="3" borderId="1" xfId="0" applyFont="1" applyFill="1" applyBorder="1" applyAlignment="1">
      <alignment horizontal="right" vertical="center"/>
    </xf>
    <xf numFmtId="0" fontId="1" fillId="3" borderId="6" xfId="0" applyFont="1" applyFill="1" applyBorder="1" applyAlignment="1">
      <alignment horizontal="right" vertical="center"/>
    </xf>
    <xf numFmtId="0" fontId="1" fillId="3" borderId="2" xfId="0" applyFont="1" applyFill="1" applyBorder="1" applyAlignment="1">
      <alignment horizontal="right" vertical="center"/>
    </xf>
    <xf numFmtId="0" fontId="1" fillId="3" borderId="9" xfId="0" applyFont="1" applyFill="1" applyBorder="1" applyAlignment="1">
      <alignment horizontal="right" vertical="center"/>
    </xf>
    <xf numFmtId="0" fontId="1" fillId="3" borderId="6" xfId="0" applyFont="1" applyFill="1" applyBorder="1" applyAlignment="1">
      <alignment horizontal="center" vertical="center"/>
    </xf>
    <xf numFmtId="0" fontId="1" fillId="3" borderId="9" xfId="0" applyFont="1" applyFill="1" applyBorder="1" applyAlignment="1">
      <alignment horizontal="center" vertical="center"/>
    </xf>
    <xf numFmtId="0" fontId="2" fillId="0" borderId="0" xfId="0" applyFont="1" applyAlignment="1">
      <alignment horizontal="left"/>
    </xf>
    <xf numFmtId="0" fontId="12" fillId="4" borderId="0" xfId="0" applyFont="1" applyFill="1" applyAlignment="1">
      <alignment horizontal="left" vertical="center" wrapText="1"/>
    </xf>
    <xf numFmtId="0" fontId="1" fillId="4" borderId="1" xfId="0" applyFont="1" applyFill="1" applyBorder="1" applyAlignment="1">
      <alignment horizontal="left" vertical="center" wrapText="1"/>
    </xf>
    <xf numFmtId="14" fontId="1" fillId="4" borderId="1" xfId="0" applyNumberFormat="1"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14" fontId="1" fillId="0" borderId="1" xfId="0" applyNumberFormat="1" applyFont="1" applyBorder="1" applyAlignment="1">
      <alignment horizontal="left"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0" fillId="0" borderId="0" xfId="0" applyFont="1" applyAlignment="1">
      <alignment horizontal="left" wrapText="1"/>
    </xf>
    <xf numFmtId="0" fontId="10" fillId="0" borderId="0" xfId="0" applyFont="1" applyAlignment="1">
      <alignment horizontal="center" wrapText="1"/>
    </xf>
    <xf numFmtId="0" fontId="11" fillId="0" borderId="3" xfId="0" applyFont="1" applyBorder="1" applyAlignment="1">
      <alignment horizontal="left" vertical="center" wrapText="1"/>
    </xf>
    <xf numFmtId="0" fontId="11" fillId="0" borderId="5" xfId="0" applyFont="1" applyBorder="1" applyAlignment="1">
      <alignment horizontal="left" vertical="center" wrapText="1"/>
    </xf>
    <xf numFmtId="0" fontId="11" fillId="0" borderId="4" xfId="0" applyFont="1" applyBorder="1" applyAlignment="1">
      <alignment horizontal="left" vertical="center" wrapText="1"/>
    </xf>
    <xf numFmtId="0" fontId="1" fillId="0" borderId="1" xfId="0" applyFont="1" applyBorder="1" applyAlignment="1">
      <alignment horizontal="left" vertical="center"/>
    </xf>
    <xf numFmtId="0" fontId="1"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0" borderId="1" xfId="0" applyFont="1" applyBorder="1" applyAlignment="1">
      <alignment horizontal="left" vertical="top"/>
    </xf>
    <xf numFmtId="0" fontId="5" fillId="3" borderId="1" xfId="0" applyFont="1" applyFill="1" applyBorder="1" applyAlignment="1">
      <alignment horizontal="center" vertical="center" wrapText="1"/>
    </xf>
  </cellXfs>
  <cellStyles count="3">
    <cellStyle name="Comma" xfId="2" builtinId="3"/>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167473</xdr:colOff>
      <xdr:row>33</xdr:row>
      <xdr:rowOff>90675</xdr:rowOff>
    </xdr:from>
    <xdr:to>
      <xdr:col>15</xdr:col>
      <xdr:colOff>378630</xdr:colOff>
      <xdr:row>37</xdr:row>
      <xdr:rowOff>203718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781280" y="10171430"/>
          <a:ext cx="3681730" cy="1377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1127477</xdr:colOff>
      <xdr:row>34</xdr:row>
      <xdr:rowOff>1187833</xdr:rowOff>
    </xdr:from>
    <xdr:to>
      <xdr:col>1</xdr:col>
      <xdr:colOff>795323</xdr:colOff>
      <xdr:row>34</xdr:row>
      <xdr:rowOff>2817552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rot="5400000">
          <a:off x="1513205" y="11913235"/>
          <a:ext cx="1630045" cy="2402205"/>
        </a:xfrm>
        <a:prstGeom prst="rect">
          <a:avLst/>
        </a:prstGeom>
      </xdr:spPr>
    </xdr:pic>
    <xdr:clientData/>
  </xdr:twoCellAnchor>
  <xdr:twoCellAnchor editAs="oneCell">
    <xdr:from>
      <xdr:col>3</xdr:col>
      <xdr:colOff>566201</xdr:colOff>
      <xdr:row>34</xdr:row>
      <xdr:rowOff>1535504</xdr:rowOff>
    </xdr:from>
    <xdr:to>
      <xdr:col>4</xdr:col>
      <xdr:colOff>1008063</xdr:colOff>
      <xdr:row>34</xdr:row>
      <xdr:rowOff>2600887</xdr:rowOff>
    </xdr:to>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rot="5400000">
          <a:off x="6031865" y="12311380"/>
          <a:ext cx="1065530" cy="1736725"/>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590550</xdr:colOff>
      <xdr:row>22</xdr:row>
      <xdr:rowOff>38101</xdr:rowOff>
    </xdr:from>
    <xdr:to>
      <xdr:col>3</xdr:col>
      <xdr:colOff>628650</xdr:colOff>
      <xdr:row>23</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732405" y="5105400"/>
          <a:ext cx="269684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206750</xdr:colOff>
      <xdr:row>30</xdr:row>
      <xdr:rowOff>117905</xdr:rowOff>
    </xdr:from>
    <xdr:to>
      <xdr:col>2</xdr:col>
      <xdr:colOff>942975</xdr:colOff>
      <xdr:row>30</xdr:row>
      <xdr:rowOff>1085850</xdr:rowOff>
    </xdr:to>
    <xdr:pic>
      <xdr:nvPicPr>
        <xdr:cNvPr id="2" name="Picture 1" descr="A blue cubes stacked on top of each other&#10;&#10;Description automatically generated">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stretch>
          <a:fillRect/>
        </a:stretch>
      </xdr:blipFill>
      <xdr:spPr>
        <a:xfrm flipH="1">
          <a:off x="3669030" y="7649845"/>
          <a:ext cx="736600" cy="968375"/>
        </a:xfrm>
        <a:prstGeom prst="rect">
          <a:avLst/>
        </a:prstGeom>
      </xdr:spPr>
    </xdr:pic>
    <xdr:clientData/>
  </xdr:twoCellAnchor>
  <xdr:twoCellAnchor editAs="oneCell">
    <xdr:from>
      <xdr:col>1</xdr:col>
      <xdr:colOff>228742</xdr:colOff>
      <xdr:row>30</xdr:row>
      <xdr:rowOff>114301</xdr:rowOff>
    </xdr:from>
    <xdr:to>
      <xdr:col>1</xdr:col>
      <xdr:colOff>981076</xdr:colOff>
      <xdr:row>30</xdr:row>
      <xdr:rowOff>1113145</xdr:rowOff>
    </xdr:to>
    <xdr:pic>
      <xdr:nvPicPr>
        <xdr:cNvPr id="3" name="Picture 2" descr="A blue cubes stacked on top of each other&#10;&#10;Description automatically generated">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flipH="1">
          <a:off x="2370455" y="7646670"/>
          <a:ext cx="752475" cy="998220"/>
        </a:xfrm>
        <a:prstGeom prst="rect">
          <a:avLst/>
        </a:prstGeom>
      </xdr:spPr>
    </xdr:pic>
    <xdr:clientData/>
  </xdr:twoCellAnchor>
  <xdr:twoCellAnchor editAs="oneCell">
    <xdr:from>
      <xdr:col>2</xdr:col>
      <xdr:colOff>206750</xdr:colOff>
      <xdr:row>30</xdr:row>
      <xdr:rowOff>117905</xdr:rowOff>
    </xdr:from>
    <xdr:to>
      <xdr:col>2</xdr:col>
      <xdr:colOff>943350</xdr:colOff>
      <xdr:row>30</xdr:row>
      <xdr:rowOff>1086280</xdr:rowOff>
    </xdr:to>
    <xdr:pic>
      <xdr:nvPicPr>
        <xdr:cNvPr id="4" name="Picture 1" descr="A blue cubes stacked on top of each other&#10;&#10;Description automatically generated">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flipH="1">
          <a:off x="3669030" y="7649845"/>
          <a:ext cx="736600" cy="968375"/>
        </a:xfrm>
        <a:prstGeom prst="rect">
          <a:avLst/>
        </a:prstGeom>
      </xdr:spPr>
    </xdr:pic>
    <xdr:clientData/>
  </xdr:twoCellAnchor>
  <xdr:twoCellAnchor editAs="oneCell">
    <xdr:from>
      <xdr:col>1</xdr:col>
      <xdr:colOff>228742</xdr:colOff>
      <xdr:row>30</xdr:row>
      <xdr:rowOff>114301</xdr:rowOff>
    </xdr:from>
    <xdr:to>
      <xdr:col>1</xdr:col>
      <xdr:colOff>981217</xdr:colOff>
      <xdr:row>30</xdr:row>
      <xdr:rowOff>1112521</xdr:rowOff>
    </xdr:to>
    <xdr:pic>
      <xdr:nvPicPr>
        <xdr:cNvPr id="6" name="Picture 2" descr="A blue cubes stacked on top of each other&#10;&#10;Description automatically generated">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flipH="1">
          <a:off x="2370455" y="7646670"/>
          <a:ext cx="752475" cy="9982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714963</xdr:colOff>
      <xdr:row>14</xdr:row>
      <xdr:rowOff>150519</xdr:rowOff>
    </xdr:from>
    <xdr:to>
      <xdr:col>0</xdr:col>
      <xdr:colOff>1119482</xdr:colOff>
      <xdr:row>14</xdr:row>
      <xdr:rowOff>1022161</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714375" y="10254615"/>
          <a:ext cx="404495" cy="871220"/>
        </a:xfrm>
        <a:prstGeom prst="rect">
          <a:avLst/>
        </a:prstGeom>
      </xdr:spPr>
    </xdr:pic>
    <xdr:clientData/>
  </xdr:twoCellAnchor>
  <xdr:twoCellAnchor editAs="oneCell">
    <xdr:from>
      <xdr:col>1</xdr:col>
      <xdr:colOff>187585</xdr:colOff>
      <xdr:row>2</xdr:row>
      <xdr:rowOff>85231</xdr:rowOff>
    </xdr:from>
    <xdr:to>
      <xdr:col>3</xdr:col>
      <xdr:colOff>1016569</xdr:colOff>
      <xdr:row>2</xdr:row>
      <xdr:rowOff>3772937</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2405380" y="782320"/>
          <a:ext cx="2886075" cy="3687445"/>
        </a:xfrm>
        <a:prstGeom prst="rect">
          <a:avLst/>
        </a:prstGeom>
      </xdr:spPr>
    </xdr:pic>
    <xdr:clientData/>
  </xdr:twoCellAnchor>
  <xdr:twoCellAnchor editAs="oneCell">
    <xdr:from>
      <xdr:col>1</xdr:col>
      <xdr:colOff>61901</xdr:colOff>
      <xdr:row>17</xdr:row>
      <xdr:rowOff>241631</xdr:rowOff>
    </xdr:from>
    <xdr:to>
      <xdr:col>1</xdr:col>
      <xdr:colOff>508001</xdr:colOff>
      <xdr:row>19</xdr:row>
      <xdr:rowOff>20223</xdr:rowOff>
    </xdr:to>
    <xdr:pic>
      <xdr:nvPicPr>
        <xdr:cNvPr id="2" name="图片 1" descr="微信图片_20240529165709">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
        <a:stretch>
          <a:fillRect/>
        </a:stretch>
      </xdr:blipFill>
      <xdr:spPr>
        <a:xfrm>
          <a:off x="2279650" y="15784195"/>
          <a:ext cx="446405" cy="288925"/>
        </a:xfrm>
        <a:prstGeom prst="rect">
          <a:avLst/>
        </a:prstGeom>
      </xdr:spPr>
    </xdr:pic>
    <xdr:clientData/>
  </xdr:twoCellAnchor>
  <xdr:twoCellAnchor editAs="oneCell">
    <xdr:from>
      <xdr:col>2</xdr:col>
      <xdr:colOff>505646</xdr:colOff>
      <xdr:row>9</xdr:row>
      <xdr:rowOff>23520</xdr:rowOff>
    </xdr:from>
    <xdr:to>
      <xdr:col>6</xdr:col>
      <xdr:colOff>682037</xdr:colOff>
      <xdr:row>15</xdr:row>
      <xdr:rowOff>10475</xdr:rowOff>
    </xdr:to>
    <xdr:pic>
      <xdr:nvPicPr>
        <xdr:cNvPr id="6" name="Picture 5">
          <a:extLst>
            <a:ext uri="{FF2B5EF4-FFF2-40B4-BE49-F238E27FC236}">
              <a16:creationId xmlns:a16="http://schemas.microsoft.com/office/drawing/2014/main" id="{2DDA2CB4-D8E9-CB89-B8CF-B3DEB514557D}"/>
            </a:ext>
          </a:extLst>
        </xdr:cNvPr>
        <xdr:cNvPicPr>
          <a:picLocks noChangeAspect="1"/>
        </xdr:cNvPicPr>
      </xdr:nvPicPr>
      <xdr:blipFill>
        <a:blip xmlns:r="http://schemas.openxmlformats.org/officeDocument/2006/relationships" r:embed="rId4"/>
        <a:stretch>
          <a:fillRect/>
        </a:stretch>
      </xdr:blipFill>
      <xdr:spPr>
        <a:xfrm>
          <a:off x="3445461" y="8243242"/>
          <a:ext cx="4515557" cy="311491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31"/>
  <sheetViews>
    <sheetView zoomScale="81" zoomScaleNormal="81" zoomScaleSheetLayoutView="100" zoomScalePageLayoutView="89" workbookViewId="0">
      <selection activeCell="B6" sqref="B6"/>
    </sheetView>
  </sheetViews>
  <sheetFormatPr defaultColWidth="9.21875" defaultRowHeight="14.4"/>
  <cols>
    <col min="1" max="1" width="37.5546875" style="78" customWidth="1"/>
    <col min="2" max="2" width="56.5546875" style="78" customWidth="1"/>
    <col min="3" max="3" width="26.44140625" style="78" customWidth="1"/>
    <col min="4" max="16384" width="9.21875" style="78"/>
  </cols>
  <sheetData>
    <row r="1" spans="1:6" ht="30" customHeight="1">
      <c r="A1" s="79" t="s">
        <v>0</v>
      </c>
    </row>
    <row r="2" spans="1:6" ht="42" customHeight="1">
      <c r="A2" s="4" t="s">
        <v>1</v>
      </c>
      <c r="B2" s="8" t="s">
        <v>2</v>
      </c>
      <c r="C2" s="68"/>
    </row>
    <row r="3" spans="1:6" ht="25.05" customHeight="1">
      <c r="A3" s="80" t="s">
        <v>3</v>
      </c>
      <c r="B3" s="96" t="s">
        <v>4</v>
      </c>
      <c r="C3" s="97" t="s">
        <v>277</v>
      </c>
      <c r="F3" s="89"/>
    </row>
    <row r="4" spans="1:6" ht="25.05" customHeight="1">
      <c r="A4" s="80" t="s">
        <v>5</v>
      </c>
      <c r="B4" s="26" t="s">
        <v>6</v>
      </c>
      <c r="F4" s="90"/>
    </row>
    <row r="5" spans="1:6" ht="25.05" customHeight="1">
      <c r="A5" s="80" t="s">
        <v>7</v>
      </c>
      <c r="B5" s="87" t="s">
        <v>284</v>
      </c>
    </row>
    <row r="6" spans="1:6" ht="25.05" customHeight="1">
      <c r="A6" s="80" t="s">
        <v>8</v>
      </c>
      <c r="B6" s="87" t="s">
        <v>9</v>
      </c>
    </row>
    <row r="7" spans="1:6" ht="25.05" customHeight="1">
      <c r="A7" s="80" t="s">
        <v>10</v>
      </c>
      <c r="B7" s="87" t="s">
        <v>11</v>
      </c>
    </row>
    <row r="8" spans="1:6" ht="30" customHeight="1">
      <c r="A8" s="81" t="s">
        <v>12</v>
      </c>
      <c r="B8" s="81"/>
    </row>
    <row r="9" spans="1:6" ht="30" customHeight="1">
      <c r="A9" s="80" t="s">
        <v>13</v>
      </c>
      <c r="B9" s="8" t="s">
        <v>14</v>
      </c>
    </row>
    <row r="10" spans="1:6" ht="30" customHeight="1">
      <c r="A10" s="80" t="s">
        <v>15</v>
      </c>
      <c r="B10" s="8" t="s">
        <v>16</v>
      </c>
    </row>
    <row r="11" spans="1:6" ht="30" customHeight="1">
      <c r="A11" s="80" t="s">
        <v>17</v>
      </c>
      <c r="B11" s="8" t="s">
        <v>18</v>
      </c>
    </row>
    <row r="12" spans="1:6" ht="69.599999999999994" customHeight="1">
      <c r="A12" s="80" t="s">
        <v>19</v>
      </c>
      <c r="B12" s="8" t="s">
        <v>20</v>
      </c>
    </row>
    <row r="13" spans="1:6" ht="25.05" customHeight="1">
      <c r="A13" s="80" t="s">
        <v>21</v>
      </c>
      <c r="B13" s="82" t="s">
        <v>18</v>
      </c>
    </row>
    <row r="14" spans="1:6" ht="25.05" customHeight="1">
      <c r="A14" s="80" t="s">
        <v>22</v>
      </c>
      <c r="B14" s="82" t="s">
        <v>18</v>
      </c>
    </row>
    <row r="15" spans="1:6" ht="25.05" customHeight="1">
      <c r="A15" s="80" t="s">
        <v>23</v>
      </c>
      <c r="B15" s="82" t="s">
        <v>24</v>
      </c>
    </row>
    <row r="16" spans="1:6" ht="25.05" customHeight="1">
      <c r="A16" s="80" t="s">
        <v>25</v>
      </c>
      <c r="B16" s="82" t="s">
        <v>26</v>
      </c>
    </row>
    <row r="17" spans="1:2" ht="25.05" customHeight="1">
      <c r="A17" s="80" t="s">
        <v>27</v>
      </c>
      <c r="B17" s="82" t="s">
        <v>18</v>
      </c>
    </row>
    <row r="18" spans="1:2" ht="30" customHeight="1">
      <c r="A18" s="79" t="s">
        <v>28</v>
      </c>
      <c r="B18" s="79"/>
    </row>
    <row r="19" spans="1:2" ht="25.05" customHeight="1">
      <c r="A19" s="83" t="s">
        <v>29</v>
      </c>
      <c r="B19" s="84" t="s">
        <v>30</v>
      </c>
    </row>
    <row r="20" spans="1:2" ht="28.2" customHeight="1">
      <c r="A20" s="80" t="s">
        <v>31</v>
      </c>
      <c r="B20" s="8" t="s">
        <v>32</v>
      </c>
    </row>
    <row r="21" spans="1:2" ht="25.05" customHeight="1">
      <c r="A21" s="80" t="s">
        <v>33</v>
      </c>
      <c r="B21" s="8" t="s">
        <v>32</v>
      </c>
    </row>
    <row r="22" spans="1:2" ht="25.05" customHeight="1">
      <c r="A22" s="80" t="s">
        <v>34</v>
      </c>
      <c r="B22" s="8" t="s">
        <v>35</v>
      </c>
    </row>
    <row r="23" spans="1:2" ht="25.05" customHeight="1">
      <c r="A23" s="80" t="s">
        <v>36</v>
      </c>
      <c r="B23" s="8" t="s">
        <v>32</v>
      </c>
    </row>
    <row r="24" spans="1:2" ht="30" customHeight="1">
      <c r="A24" s="79" t="s">
        <v>37</v>
      </c>
      <c r="B24" s="79"/>
    </row>
    <row r="25" spans="1:2" ht="102" customHeight="1">
      <c r="A25" s="85" t="s">
        <v>38</v>
      </c>
      <c r="B25" s="86" t="s">
        <v>39</v>
      </c>
    </row>
    <row r="26" spans="1:2" ht="25.05" customHeight="1">
      <c r="A26" s="85" t="s">
        <v>40</v>
      </c>
      <c r="B26" s="86" t="s">
        <v>41</v>
      </c>
    </row>
    <row r="27" spans="1:2" ht="25.05" customHeight="1">
      <c r="A27" s="85" t="s">
        <v>42</v>
      </c>
      <c r="B27" s="86" t="s">
        <v>43</v>
      </c>
    </row>
    <row r="28" spans="1:2" ht="25.05" customHeight="1">
      <c r="A28" s="45"/>
      <c r="B28" s="45"/>
    </row>
    <row r="29" spans="1:2" ht="30" customHeight="1">
      <c r="A29" s="99" t="s">
        <v>44</v>
      </c>
      <c r="B29" s="99"/>
    </row>
    <row r="30" spans="1:2" ht="33.6" customHeight="1">
      <c r="A30" s="100" t="s">
        <v>45</v>
      </c>
      <c r="B30" s="100"/>
    </row>
    <row r="31" spans="1:2">
      <c r="A31" s="100"/>
      <c r="B31" s="100"/>
    </row>
  </sheetData>
  <mergeCells count="2">
    <mergeCell ref="A29:B29"/>
    <mergeCell ref="A30:B31"/>
  </mergeCells>
  <printOptions verticalCentered="1"/>
  <pageMargins left="0.39370078740157499" right="0.39370078740157499" top="0.98425196850393704" bottom="0.98425196850393704" header="0.39370078740157499" footer="0.39370078740157499"/>
  <pageSetup paperSize="9" scale="76"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V06   Issue Date: 29/06/2024
Issued By: Nancy Deng  Authorised By: Emma Du&amp;C
&amp;R&amp;"-,Bold"&amp;10Confidential&amp;"-,Regular"
&amp;D - Page &amp;P of 5</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45"/>
  <sheetViews>
    <sheetView zoomScale="91" zoomScaleNormal="91" zoomScalePageLayoutView="88" workbookViewId="0">
      <selection activeCell="A4" sqref="A4:B10"/>
    </sheetView>
  </sheetViews>
  <sheetFormatPr defaultColWidth="9.21875" defaultRowHeight="14.4"/>
  <cols>
    <col min="1" max="1" width="3.5546875" style="2" customWidth="1"/>
    <col min="2" max="2" width="29.5546875" style="2" customWidth="1"/>
    <col min="3" max="3" width="12.21875" style="2" customWidth="1"/>
    <col min="4" max="4" width="19.5546875" style="2" customWidth="1"/>
    <col min="5" max="5" width="16" style="2" customWidth="1"/>
    <col min="6" max="6" width="19.5546875" style="2" customWidth="1"/>
    <col min="7" max="7" width="15.44140625" style="2" customWidth="1"/>
    <col min="8" max="8" width="13.44140625" style="2" customWidth="1"/>
    <col min="9" max="9" width="15" style="2" customWidth="1"/>
    <col min="10" max="10" width="21" style="2" customWidth="1"/>
    <col min="11" max="16384" width="9.21875" style="2"/>
  </cols>
  <sheetData>
    <row r="1" spans="1:10" ht="30" customHeight="1">
      <c r="A1" s="12" t="s">
        <v>46</v>
      </c>
      <c r="B1" s="12"/>
      <c r="C1" s="59"/>
    </row>
    <row r="2" spans="1:10" ht="30" customHeight="1">
      <c r="A2" s="119" t="s">
        <v>47</v>
      </c>
      <c r="B2" s="120"/>
      <c r="C2" s="119" t="s">
        <v>48</v>
      </c>
      <c r="D2" s="120"/>
      <c r="E2" s="61" t="s">
        <v>49</v>
      </c>
      <c r="F2" s="60" t="s">
        <v>50</v>
      </c>
      <c r="G2" s="101" t="s">
        <v>51</v>
      </c>
      <c r="H2" s="101" t="s">
        <v>52</v>
      </c>
    </row>
    <row r="3" spans="1:10" ht="35.1" customHeight="1">
      <c r="A3" s="121" t="s">
        <v>53</v>
      </c>
      <c r="B3" s="122"/>
      <c r="C3" s="121" t="s">
        <v>54</v>
      </c>
      <c r="D3" s="122"/>
      <c r="E3" s="62" t="s">
        <v>55</v>
      </c>
      <c r="F3" s="63" t="s">
        <v>56</v>
      </c>
      <c r="G3" s="101"/>
      <c r="H3" s="101"/>
    </row>
    <row r="4" spans="1:10" ht="20.100000000000001" customHeight="1">
      <c r="A4" s="117" t="s">
        <v>57</v>
      </c>
      <c r="B4" s="118"/>
      <c r="C4" s="117"/>
      <c r="D4" s="118"/>
      <c r="E4" s="64">
        <v>0.48</v>
      </c>
      <c r="F4" s="65" t="s">
        <v>58</v>
      </c>
      <c r="G4" s="65" t="s">
        <v>59</v>
      </c>
      <c r="H4" s="64" t="s">
        <v>18</v>
      </c>
    </row>
    <row r="5" spans="1:10" ht="20.100000000000001" customHeight="1">
      <c r="A5" s="117" t="s">
        <v>60</v>
      </c>
      <c r="B5" s="118"/>
      <c r="C5" s="117"/>
      <c r="D5" s="118"/>
      <c r="E5" s="64">
        <v>0.3</v>
      </c>
      <c r="F5" s="65" t="s">
        <v>61</v>
      </c>
      <c r="G5" s="65" t="s">
        <v>59</v>
      </c>
      <c r="H5" s="64" t="s">
        <v>18</v>
      </c>
    </row>
    <row r="6" spans="1:10" ht="20.100000000000001" customHeight="1">
      <c r="A6" s="117" t="s">
        <v>62</v>
      </c>
      <c r="B6" s="118"/>
      <c r="C6" s="117"/>
      <c r="D6" s="118"/>
      <c r="E6" s="64">
        <v>0.08</v>
      </c>
      <c r="F6" s="65" t="s">
        <v>61</v>
      </c>
      <c r="G6" s="65" t="s">
        <v>59</v>
      </c>
      <c r="H6" s="64" t="s">
        <v>18</v>
      </c>
    </row>
    <row r="7" spans="1:10" ht="20.100000000000001" customHeight="1">
      <c r="A7" s="117" t="s">
        <v>63</v>
      </c>
      <c r="B7" s="118"/>
      <c r="C7" s="117"/>
      <c r="D7" s="118"/>
      <c r="E7" s="64">
        <v>0.06</v>
      </c>
      <c r="F7" s="65" t="s">
        <v>58</v>
      </c>
      <c r="G7" s="65" t="s">
        <v>59</v>
      </c>
      <c r="H7" s="64" t="s">
        <v>18</v>
      </c>
    </row>
    <row r="8" spans="1:10" ht="20.100000000000001" customHeight="1">
      <c r="A8" s="117" t="s">
        <v>64</v>
      </c>
      <c r="B8" s="118"/>
      <c r="C8" s="117"/>
      <c r="D8" s="118"/>
      <c r="E8" s="64">
        <v>0.05</v>
      </c>
      <c r="F8" s="65" t="s">
        <v>58</v>
      </c>
      <c r="G8" s="65" t="s">
        <v>59</v>
      </c>
      <c r="H8" s="64" t="s">
        <v>18</v>
      </c>
    </row>
    <row r="9" spans="1:10" ht="20.100000000000001" customHeight="1">
      <c r="A9" s="117" t="s">
        <v>65</v>
      </c>
      <c r="B9" s="118"/>
      <c r="C9" s="117"/>
      <c r="D9" s="118"/>
      <c r="E9" s="64">
        <v>0.02</v>
      </c>
      <c r="F9" s="65" t="s">
        <v>66</v>
      </c>
      <c r="G9" s="65" t="s">
        <v>59</v>
      </c>
      <c r="H9" s="64" t="s">
        <v>18</v>
      </c>
    </row>
    <row r="10" spans="1:10" ht="20.100000000000001" customHeight="1">
      <c r="A10" s="117" t="s">
        <v>67</v>
      </c>
      <c r="B10" s="118"/>
      <c r="C10" s="117"/>
      <c r="D10" s="118"/>
      <c r="E10" s="64">
        <v>0.01</v>
      </c>
      <c r="F10" s="65" t="s">
        <v>61</v>
      </c>
      <c r="G10" s="65" t="s">
        <v>59</v>
      </c>
      <c r="H10" s="64" t="s">
        <v>18</v>
      </c>
    </row>
    <row r="11" spans="1:10" ht="15" customHeight="1">
      <c r="D11" s="66" t="s">
        <v>68</v>
      </c>
      <c r="E11" s="67">
        <f>SUM(E4:E10)</f>
        <v>1</v>
      </c>
      <c r="F11" s="67"/>
      <c r="G11" s="67"/>
    </row>
    <row r="12" spans="1:10" ht="25.5" customHeight="1">
      <c r="A12" s="104" t="s">
        <v>69</v>
      </c>
      <c r="B12" s="104"/>
      <c r="C12" s="104"/>
      <c r="D12" s="104"/>
      <c r="E12" s="104"/>
      <c r="F12" s="104"/>
      <c r="G12" s="104"/>
      <c r="H12" s="104"/>
      <c r="I12" s="104"/>
    </row>
    <row r="13" spans="1:10" ht="25.5" customHeight="1">
      <c r="A13" s="104"/>
      <c r="B13" s="104"/>
      <c r="C13" s="104"/>
      <c r="D13" s="104"/>
      <c r="E13" s="104"/>
      <c r="F13" s="104"/>
      <c r="G13" s="104"/>
      <c r="H13" s="104"/>
      <c r="I13" s="104"/>
    </row>
    <row r="14" spans="1:10" ht="30" customHeight="1">
      <c r="A14" s="12" t="s">
        <v>70</v>
      </c>
      <c r="B14" s="69"/>
      <c r="C14" s="41" t="s">
        <v>71</v>
      </c>
    </row>
    <row r="15" spans="1:10" ht="20.100000000000001" customHeight="1">
      <c r="A15" s="115" t="s">
        <v>72</v>
      </c>
      <c r="B15" s="116"/>
      <c r="C15" s="115" t="s">
        <v>73</v>
      </c>
      <c r="D15" s="116"/>
    </row>
    <row r="16" spans="1:10" ht="31.05" customHeight="1">
      <c r="A16" s="105" t="s">
        <v>74</v>
      </c>
      <c r="B16" s="106"/>
      <c r="C16" s="107" t="s">
        <v>75</v>
      </c>
      <c r="D16" s="108"/>
      <c r="J16" s="2">
        <f>D17*37+(D21+D26)*17</f>
        <v>0</v>
      </c>
    </row>
    <row r="17" spans="1:11" ht="20.100000000000001" customHeight="1">
      <c r="A17" s="105" t="s">
        <v>76</v>
      </c>
      <c r="B17" s="106"/>
      <c r="C17" s="107">
        <v>16.899999999999999</v>
      </c>
      <c r="D17" s="108"/>
    </row>
    <row r="18" spans="1:11" ht="20.100000000000001" customHeight="1">
      <c r="A18" s="110" t="s">
        <v>77</v>
      </c>
      <c r="B18" s="111"/>
      <c r="C18" s="107">
        <v>1.74</v>
      </c>
      <c r="D18" s="108"/>
    </row>
    <row r="19" spans="1:11" ht="20.100000000000001" customHeight="1">
      <c r="A19" s="110" t="s">
        <v>78</v>
      </c>
      <c r="B19" s="111"/>
      <c r="C19" s="107"/>
      <c r="D19" s="108"/>
    </row>
    <row r="20" spans="1:11" ht="20.100000000000001" customHeight="1">
      <c r="A20" s="110" t="s">
        <v>79</v>
      </c>
      <c r="B20" s="111"/>
      <c r="C20" s="107"/>
      <c r="D20" s="108"/>
    </row>
    <row r="21" spans="1:11" ht="20.100000000000001" customHeight="1">
      <c r="A21" s="105" t="s">
        <v>80</v>
      </c>
      <c r="B21" s="106"/>
      <c r="C21" s="107">
        <v>13.8</v>
      </c>
      <c r="D21" s="108"/>
    </row>
    <row r="22" spans="1:11" ht="19.5" customHeight="1">
      <c r="A22" s="110" t="s">
        <v>81</v>
      </c>
      <c r="B22" s="111"/>
      <c r="C22" s="107">
        <v>12.2</v>
      </c>
      <c r="D22" s="108"/>
    </row>
    <row r="23" spans="1:11" ht="20.100000000000001" customHeight="1">
      <c r="A23" s="110" t="s">
        <v>82</v>
      </c>
      <c r="B23" s="111"/>
      <c r="C23" s="107"/>
      <c r="D23" s="108"/>
    </row>
    <row r="24" spans="1:11" ht="20.100000000000001" customHeight="1">
      <c r="A24" s="110" t="s">
        <v>83</v>
      </c>
      <c r="B24" s="111"/>
      <c r="C24" s="107"/>
      <c r="D24" s="108"/>
    </row>
    <row r="25" spans="1:11" ht="20.100000000000001" customHeight="1">
      <c r="A25" s="105" t="s">
        <v>84</v>
      </c>
      <c r="B25" s="106"/>
      <c r="C25" s="107">
        <v>37.799999999999997</v>
      </c>
      <c r="D25" s="108"/>
    </row>
    <row r="26" spans="1:11" ht="20.100000000000001" customHeight="1">
      <c r="A26" s="105" t="s">
        <v>85</v>
      </c>
      <c r="B26" s="106"/>
      <c r="C26" s="107">
        <v>12.3</v>
      </c>
      <c r="D26" s="108"/>
    </row>
    <row r="27" spans="1:11" ht="20.100000000000001" customHeight="1">
      <c r="A27" s="105" t="s">
        <v>86</v>
      </c>
      <c r="B27" s="106"/>
      <c r="C27" s="107">
        <v>4.8499999999999996</v>
      </c>
      <c r="D27" s="108"/>
      <c r="E27" s="70" t="s">
        <v>87</v>
      </c>
      <c r="F27" s="40"/>
      <c r="G27" s="71"/>
      <c r="H27" s="71"/>
      <c r="I27" s="71"/>
      <c r="J27" s="71"/>
    </row>
    <row r="28" spans="1:11" ht="20.100000000000001" customHeight="1">
      <c r="A28" s="40" t="s">
        <v>88</v>
      </c>
      <c r="B28" s="70"/>
      <c r="C28" s="72"/>
      <c r="E28" s="71"/>
      <c r="F28" s="71"/>
      <c r="G28" s="71"/>
      <c r="H28" s="71"/>
      <c r="I28" s="71"/>
      <c r="J28" s="71"/>
    </row>
    <row r="29" spans="1:11" ht="30" customHeight="1">
      <c r="A29" s="12" t="s">
        <v>89</v>
      </c>
      <c r="B29" s="59"/>
      <c r="C29" s="59"/>
      <c r="D29" s="59"/>
    </row>
    <row r="30" spans="1:11" ht="75.599999999999994" customHeight="1">
      <c r="A30" s="113"/>
      <c r="B30" s="114" t="s">
        <v>90</v>
      </c>
      <c r="C30" s="114"/>
      <c r="D30" s="114"/>
      <c r="E30" s="74" t="s">
        <v>91</v>
      </c>
      <c r="F30" s="114" t="s">
        <v>92</v>
      </c>
      <c r="G30" s="75" t="s">
        <v>93</v>
      </c>
      <c r="H30" s="102" t="s">
        <v>94</v>
      </c>
      <c r="I30" s="102" t="s">
        <v>95</v>
      </c>
      <c r="J30" s="75" t="s">
        <v>96</v>
      </c>
    </row>
    <row r="31" spans="1:11" ht="15" customHeight="1">
      <c r="A31" s="113"/>
      <c r="B31" s="109" t="s">
        <v>97</v>
      </c>
      <c r="C31" s="109"/>
      <c r="D31" s="109"/>
      <c r="E31" s="73" t="s">
        <v>98</v>
      </c>
      <c r="F31" s="114"/>
      <c r="G31" s="73" t="s">
        <v>98</v>
      </c>
      <c r="H31" s="103"/>
      <c r="I31" s="103"/>
      <c r="J31" s="73" t="s">
        <v>98</v>
      </c>
    </row>
    <row r="32" spans="1:11" ht="25.05" customHeight="1">
      <c r="A32" s="76" t="s">
        <v>99</v>
      </c>
      <c r="B32" s="112" t="s">
        <v>100</v>
      </c>
      <c r="C32" s="112"/>
      <c r="D32" s="112"/>
      <c r="E32" s="98" t="s">
        <v>101</v>
      </c>
      <c r="F32" s="98" t="s">
        <v>102</v>
      </c>
      <c r="G32" s="98" t="s">
        <v>32</v>
      </c>
      <c r="H32" s="98" t="s">
        <v>103</v>
      </c>
      <c r="I32" s="98" t="s">
        <v>32</v>
      </c>
      <c r="J32" s="98" t="s">
        <v>35</v>
      </c>
      <c r="K32" s="2" t="s">
        <v>104</v>
      </c>
    </row>
    <row r="33" spans="1:10" ht="25.05" customHeight="1">
      <c r="A33" s="76" t="s">
        <v>105</v>
      </c>
      <c r="B33" s="112" t="s">
        <v>106</v>
      </c>
      <c r="C33" s="112"/>
      <c r="D33" s="112"/>
      <c r="E33" s="98" t="s">
        <v>101</v>
      </c>
      <c r="F33" s="98" t="s">
        <v>102</v>
      </c>
      <c r="G33" s="98" t="s">
        <v>32</v>
      </c>
      <c r="H33" s="98" t="s">
        <v>107</v>
      </c>
      <c r="I33" s="98" t="s">
        <v>32</v>
      </c>
      <c r="J33" s="98" t="s">
        <v>35</v>
      </c>
    </row>
    <row r="34" spans="1:10" ht="25.05" customHeight="1">
      <c r="A34" s="76" t="s">
        <v>108</v>
      </c>
      <c r="B34" s="112" t="s">
        <v>109</v>
      </c>
      <c r="C34" s="112"/>
      <c r="D34" s="112"/>
      <c r="E34" s="77" t="s">
        <v>101</v>
      </c>
      <c r="F34" s="77" t="s">
        <v>102</v>
      </c>
      <c r="G34" s="77" t="s">
        <v>102</v>
      </c>
      <c r="H34" s="77" t="s">
        <v>102</v>
      </c>
      <c r="I34" s="77" t="s">
        <v>32</v>
      </c>
      <c r="J34" s="77" t="s">
        <v>35</v>
      </c>
    </row>
    <row r="35" spans="1:10" ht="25.05" customHeight="1">
      <c r="A35" s="76" t="s">
        <v>110</v>
      </c>
      <c r="B35" s="112" t="s">
        <v>111</v>
      </c>
      <c r="C35" s="112"/>
      <c r="D35" s="112"/>
      <c r="E35" s="77" t="s">
        <v>101</v>
      </c>
      <c r="F35" s="77" t="s">
        <v>102</v>
      </c>
      <c r="G35" s="77" t="s">
        <v>102</v>
      </c>
      <c r="H35" s="77" t="s">
        <v>102</v>
      </c>
      <c r="I35" s="77" t="s">
        <v>32</v>
      </c>
      <c r="J35" s="77" t="s">
        <v>35</v>
      </c>
    </row>
    <row r="36" spans="1:10" ht="25.05" customHeight="1">
      <c r="A36" s="76" t="s">
        <v>112</v>
      </c>
      <c r="B36" s="112" t="s">
        <v>113</v>
      </c>
      <c r="C36" s="112"/>
      <c r="D36" s="112"/>
      <c r="E36" s="98" t="s">
        <v>101</v>
      </c>
      <c r="F36" s="98" t="s">
        <v>102</v>
      </c>
      <c r="G36" s="98" t="s">
        <v>32</v>
      </c>
      <c r="H36" s="98" t="s">
        <v>114</v>
      </c>
      <c r="I36" s="98" t="s">
        <v>32</v>
      </c>
      <c r="J36" s="98" t="s">
        <v>35</v>
      </c>
    </row>
    <row r="37" spans="1:10" ht="25.05" customHeight="1">
      <c r="A37" s="76" t="s">
        <v>115</v>
      </c>
      <c r="B37" s="112" t="s">
        <v>116</v>
      </c>
      <c r="C37" s="112"/>
      <c r="D37" s="112"/>
      <c r="E37" s="98" t="s">
        <v>101</v>
      </c>
      <c r="F37" s="98" t="s">
        <v>102</v>
      </c>
      <c r="G37" s="98" t="s">
        <v>102</v>
      </c>
      <c r="H37" s="98" t="s">
        <v>102</v>
      </c>
      <c r="I37" s="98" t="s">
        <v>32</v>
      </c>
      <c r="J37" s="98" t="s">
        <v>35</v>
      </c>
    </row>
    <row r="38" spans="1:10" ht="25.05" customHeight="1">
      <c r="A38" s="76" t="s">
        <v>117</v>
      </c>
      <c r="B38" s="112" t="s">
        <v>118</v>
      </c>
      <c r="C38" s="112"/>
      <c r="D38" s="112"/>
      <c r="E38" s="98" t="s">
        <v>101</v>
      </c>
      <c r="F38" s="98" t="s">
        <v>102</v>
      </c>
      <c r="G38" s="98" t="s">
        <v>32</v>
      </c>
      <c r="H38" s="98" t="s">
        <v>119</v>
      </c>
      <c r="I38" s="98" t="s">
        <v>32</v>
      </c>
      <c r="J38" s="98" t="s">
        <v>35</v>
      </c>
    </row>
    <row r="39" spans="1:10" ht="25.05" customHeight="1">
      <c r="A39" s="76" t="s">
        <v>120</v>
      </c>
      <c r="B39" s="112" t="s">
        <v>121</v>
      </c>
      <c r="C39" s="112"/>
      <c r="D39" s="112"/>
      <c r="E39" s="98" t="s">
        <v>101</v>
      </c>
      <c r="F39" s="98" t="s">
        <v>102</v>
      </c>
      <c r="G39" s="98" t="s">
        <v>32</v>
      </c>
      <c r="H39" s="98" t="s">
        <v>114</v>
      </c>
      <c r="I39" s="98" t="s">
        <v>32</v>
      </c>
      <c r="J39" s="98" t="s">
        <v>35</v>
      </c>
    </row>
    <row r="40" spans="1:10" ht="25.05" customHeight="1">
      <c r="A40" s="76" t="s">
        <v>122</v>
      </c>
      <c r="B40" s="112" t="s">
        <v>123</v>
      </c>
      <c r="C40" s="112"/>
      <c r="D40" s="112"/>
      <c r="E40" s="77" t="s">
        <v>101</v>
      </c>
      <c r="F40" s="77" t="s">
        <v>102</v>
      </c>
      <c r="G40" s="77" t="s">
        <v>32</v>
      </c>
      <c r="H40" s="77" t="s">
        <v>124</v>
      </c>
      <c r="I40" s="77" t="s">
        <v>32</v>
      </c>
      <c r="J40" s="77" t="s">
        <v>35</v>
      </c>
    </row>
    <row r="41" spans="1:10" ht="25.05" customHeight="1">
      <c r="A41" s="76" t="s">
        <v>125</v>
      </c>
      <c r="B41" s="112" t="s">
        <v>126</v>
      </c>
      <c r="C41" s="112"/>
      <c r="D41" s="112"/>
      <c r="E41" s="77" t="s">
        <v>101</v>
      </c>
      <c r="F41" s="77" t="s">
        <v>102</v>
      </c>
      <c r="G41" s="77" t="s">
        <v>32</v>
      </c>
      <c r="H41" s="77" t="s">
        <v>127</v>
      </c>
      <c r="I41" s="77" t="s">
        <v>32</v>
      </c>
      <c r="J41" s="77" t="s">
        <v>35</v>
      </c>
    </row>
    <row r="42" spans="1:10" ht="25.05" customHeight="1">
      <c r="A42" s="76" t="s">
        <v>128</v>
      </c>
      <c r="B42" s="112" t="s">
        <v>129</v>
      </c>
      <c r="C42" s="112"/>
      <c r="D42" s="112"/>
      <c r="E42" s="98" t="s">
        <v>32</v>
      </c>
      <c r="F42" s="98" t="s">
        <v>130</v>
      </c>
      <c r="G42" s="98" t="s">
        <v>32</v>
      </c>
      <c r="H42" s="98" t="s">
        <v>131</v>
      </c>
      <c r="I42" s="98" t="s">
        <v>32</v>
      </c>
      <c r="J42" s="98" t="s">
        <v>35</v>
      </c>
    </row>
    <row r="43" spans="1:10" ht="25.05" customHeight="1">
      <c r="A43" s="76" t="s">
        <v>132</v>
      </c>
      <c r="B43" s="112" t="s">
        <v>133</v>
      </c>
      <c r="C43" s="112"/>
      <c r="D43" s="112"/>
      <c r="E43" s="77" t="s">
        <v>101</v>
      </c>
      <c r="F43" s="77" t="s">
        <v>102</v>
      </c>
      <c r="G43" s="77" t="s">
        <v>32</v>
      </c>
      <c r="H43" s="77" t="s">
        <v>134</v>
      </c>
      <c r="I43" s="77" t="s">
        <v>32</v>
      </c>
      <c r="J43" s="77" t="s">
        <v>35</v>
      </c>
    </row>
    <row r="44" spans="1:10" ht="25.05" customHeight="1">
      <c r="A44" s="76" t="s">
        <v>135</v>
      </c>
      <c r="B44" s="112" t="s">
        <v>136</v>
      </c>
      <c r="C44" s="112"/>
      <c r="D44" s="112"/>
      <c r="E44" s="77" t="s">
        <v>101</v>
      </c>
      <c r="F44" s="77" t="s">
        <v>102</v>
      </c>
      <c r="G44" s="77" t="s">
        <v>102</v>
      </c>
      <c r="H44" s="77" t="s">
        <v>102</v>
      </c>
      <c r="I44" s="77" t="s">
        <v>32</v>
      </c>
      <c r="J44" s="77" t="s">
        <v>35</v>
      </c>
    </row>
    <row r="45" spans="1:10" ht="25.05" customHeight="1">
      <c r="A45" s="76" t="s">
        <v>137</v>
      </c>
      <c r="B45" s="112" t="s">
        <v>138</v>
      </c>
      <c r="C45" s="112"/>
      <c r="D45" s="112"/>
      <c r="E45" s="98" t="s">
        <v>101</v>
      </c>
      <c r="F45" s="98" t="s">
        <v>102</v>
      </c>
      <c r="G45" s="98" t="s">
        <v>32</v>
      </c>
      <c r="H45" s="98" t="s">
        <v>139</v>
      </c>
      <c r="I45" s="98" t="s">
        <v>32</v>
      </c>
      <c r="J45" s="98" t="s">
        <v>35</v>
      </c>
    </row>
  </sheetData>
  <mergeCells count="67">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9:B19"/>
    <mergeCell ref="C19:D19"/>
    <mergeCell ref="A20:B20"/>
    <mergeCell ref="C20:D20"/>
    <mergeCell ref="A15:B15"/>
    <mergeCell ref="C15:D15"/>
    <mergeCell ref="A16:B16"/>
    <mergeCell ref="C16:D16"/>
    <mergeCell ref="A17:B17"/>
    <mergeCell ref="C17:D17"/>
    <mergeCell ref="B32:D32"/>
    <mergeCell ref="A24:B24"/>
    <mergeCell ref="C24:D24"/>
    <mergeCell ref="A25:B25"/>
    <mergeCell ref="C25:D25"/>
    <mergeCell ref="A26:B26"/>
    <mergeCell ref="C26:D26"/>
    <mergeCell ref="B43:D43"/>
    <mergeCell ref="B44:D44"/>
    <mergeCell ref="B45:D45"/>
    <mergeCell ref="A30:A31"/>
    <mergeCell ref="F30:F31"/>
    <mergeCell ref="B38:D38"/>
    <mergeCell ref="B39:D39"/>
    <mergeCell ref="B40:D40"/>
    <mergeCell ref="B41:D41"/>
    <mergeCell ref="B42:D42"/>
    <mergeCell ref="B33:D33"/>
    <mergeCell ref="B34:D34"/>
    <mergeCell ref="B35:D35"/>
    <mergeCell ref="B36:D36"/>
    <mergeCell ref="B37:D37"/>
    <mergeCell ref="B30:D30"/>
    <mergeCell ref="G2:G3"/>
    <mergeCell ref="H2:H3"/>
    <mergeCell ref="H30:H31"/>
    <mergeCell ref="I30:I31"/>
    <mergeCell ref="A12:I13"/>
    <mergeCell ref="A27:B27"/>
    <mergeCell ref="C27:D27"/>
    <mergeCell ref="B31:D31"/>
    <mergeCell ref="A21:B21"/>
    <mergeCell ref="C21:D21"/>
    <mergeCell ref="A22:B22"/>
    <mergeCell ref="C22:D22"/>
    <mergeCell ref="A23:B23"/>
    <mergeCell ref="C23:D23"/>
    <mergeCell ref="A18:B18"/>
    <mergeCell ref="C18:D18"/>
  </mergeCells>
  <printOptions verticalCentered="1"/>
  <pageMargins left="0.39370078740157499" right="0.39370078740157499" top="0.98425196850393704" bottom="0.98425196850393704" header="0.39370078740157499" footer="0.39370078740157499"/>
  <pageSetup paperSize="9" scale="65"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35"/>
  <sheetViews>
    <sheetView zoomScale="78" zoomScaleNormal="78" zoomScalePageLayoutView="72" workbookViewId="0">
      <selection activeCell="O46" sqref="O46"/>
    </sheetView>
  </sheetViews>
  <sheetFormatPr defaultColWidth="9.21875" defaultRowHeight="14.4"/>
  <cols>
    <col min="1" max="1" width="35.77734375" style="2" customWidth="1"/>
    <col min="2" max="2" width="15" style="2" customWidth="1"/>
    <col min="3" max="3" width="16.44140625" style="2" customWidth="1"/>
    <col min="4" max="4" width="17" style="2" customWidth="1"/>
    <col min="5" max="5" width="16.44140625" style="2" customWidth="1"/>
    <col min="6" max="6" width="16" style="2" customWidth="1"/>
    <col min="7" max="7" width="14" style="2" customWidth="1"/>
    <col min="8" max="8" width="16.44140625" style="2" customWidth="1"/>
    <col min="9" max="9" width="17" style="2" customWidth="1"/>
    <col min="10" max="10" width="14.21875" style="2" customWidth="1"/>
    <col min="11" max="16384" width="9.21875" style="2"/>
  </cols>
  <sheetData>
    <row r="1" spans="1:11" s="1" customFormat="1" ht="30" customHeight="1">
      <c r="A1" s="12" t="s">
        <v>140</v>
      </c>
      <c r="B1" s="12"/>
      <c r="C1" s="12"/>
      <c r="D1" s="12"/>
      <c r="E1" s="12"/>
      <c r="G1" s="41"/>
      <c r="H1" s="41"/>
    </row>
    <row r="2" spans="1:11" ht="101.25" customHeight="1">
      <c r="A2" s="142" t="s">
        <v>141</v>
      </c>
      <c r="B2" s="143"/>
      <c r="C2" s="42" t="s">
        <v>142</v>
      </c>
      <c r="D2" s="43" t="s">
        <v>143</v>
      </c>
      <c r="E2" s="44" t="s">
        <v>144</v>
      </c>
      <c r="G2" s="45"/>
      <c r="H2" s="45"/>
      <c r="I2" s="45"/>
    </row>
    <row r="3" spans="1:11" ht="27" customHeight="1">
      <c r="A3" s="144" t="s">
        <v>145</v>
      </c>
      <c r="B3" s="145"/>
      <c r="C3" s="30" t="s">
        <v>146</v>
      </c>
      <c r="D3" s="10"/>
      <c r="E3" s="10" t="s">
        <v>147</v>
      </c>
      <c r="G3" s="45"/>
      <c r="H3" s="45"/>
      <c r="I3" s="45"/>
    </row>
    <row r="4" spans="1:11" ht="28.95" hidden="1" customHeight="1">
      <c r="A4" s="144"/>
      <c r="B4" s="145"/>
      <c r="C4" s="30" t="s">
        <v>146</v>
      </c>
      <c r="D4" s="10"/>
      <c r="E4" s="10"/>
      <c r="G4" s="45"/>
      <c r="H4" s="45"/>
      <c r="I4" s="45"/>
    </row>
    <row r="5" spans="1:11" ht="20.55" hidden="1" customHeight="1">
      <c r="A5" s="144"/>
      <c r="B5" s="145"/>
      <c r="C5" s="30" t="s">
        <v>146</v>
      </c>
      <c r="D5" s="10"/>
      <c r="E5" s="10"/>
      <c r="G5" s="45"/>
      <c r="H5" s="45"/>
      <c r="I5" s="45"/>
    </row>
    <row r="6" spans="1:11" s="1" customFormat="1" ht="30" customHeight="1">
      <c r="A6" s="12" t="s">
        <v>148</v>
      </c>
      <c r="B6" s="12"/>
      <c r="C6" s="12"/>
      <c r="D6" s="12"/>
      <c r="E6" s="12"/>
      <c r="I6" s="58"/>
      <c r="J6" s="58"/>
    </row>
    <row r="7" spans="1:11" ht="20.100000000000001" customHeight="1">
      <c r="A7" s="138" t="s">
        <v>149</v>
      </c>
      <c r="B7" s="139"/>
      <c r="C7" s="139"/>
      <c r="D7" s="139"/>
      <c r="E7" s="140"/>
      <c r="F7" s="20" t="s">
        <v>35</v>
      </c>
      <c r="I7" s="45"/>
      <c r="J7" s="45"/>
    </row>
    <row r="8" spans="1:11" ht="20.100000000000001" customHeight="1">
      <c r="A8" s="138" t="s">
        <v>150</v>
      </c>
      <c r="B8" s="139"/>
      <c r="C8" s="139"/>
      <c r="D8" s="139"/>
      <c r="E8" s="140"/>
      <c r="F8" s="20" t="s">
        <v>18</v>
      </c>
      <c r="I8" s="45"/>
      <c r="J8" s="45"/>
    </row>
    <row r="9" spans="1:11" s="1" customFormat="1" ht="30" customHeight="1">
      <c r="A9" s="12" t="s">
        <v>151</v>
      </c>
      <c r="B9" s="141" t="s">
        <v>152</v>
      </c>
      <c r="C9" s="141"/>
      <c r="D9" s="141"/>
      <c r="E9" s="141"/>
      <c r="F9" s="141"/>
      <c r="I9" s="58"/>
      <c r="J9" s="58"/>
      <c r="K9" s="58"/>
    </row>
    <row r="10" spans="1:11" ht="20.100000000000001" customHeight="1">
      <c r="A10" s="127" t="s">
        <v>153</v>
      </c>
      <c r="B10" s="128"/>
      <c r="C10" s="128"/>
      <c r="D10" s="128"/>
      <c r="E10" s="129"/>
      <c r="F10" s="20" t="s">
        <v>35</v>
      </c>
      <c r="I10" s="45"/>
      <c r="J10" s="45"/>
      <c r="K10" s="45"/>
    </row>
    <row r="11" spans="1:11" ht="20.100000000000001" customHeight="1">
      <c r="A11" s="127" t="s">
        <v>154</v>
      </c>
      <c r="B11" s="128"/>
      <c r="C11" s="128" t="s">
        <v>98</v>
      </c>
      <c r="D11" s="128" t="s">
        <v>98</v>
      </c>
      <c r="E11" s="129" t="s">
        <v>98</v>
      </c>
      <c r="F11" s="20" t="s">
        <v>35</v>
      </c>
      <c r="I11" s="45"/>
      <c r="J11" s="45"/>
      <c r="K11" s="45"/>
    </row>
    <row r="12" spans="1:11" ht="20.100000000000001" customHeight="1">
      <c r="A12" s="127" t="s">
        <v>155</v>
      </c>
      <c r="B12" s="128"/>
      <c r="C12" s="128"/>
      <c r="D12" s="128"/>
      <c r="E12" s="129"/>
      <c r="F12" s="33" t="s">
        <v>18</v>
      </c>
      <c r="I12" s="45"/>
      <c r="J12" s="45"/>
      <c r="K12" s="45"/>
    </row>
    <row r="13" spans="1:11" ht="19.5" customHeight="1">
      <c r="A13" s="127" t="s">
        <v>156</v>
      </c>
      <c r="B13" s="128"/>
      <c r="C13" s="128" t="s">
        <v>98</v>
      </c>
      <c r="D13" s="128" t="s">
        <v>98</v>
      </c>
      <c r="E13" s="129" t="s">
        <v>98</v>
      </c>
      <c r="F13" s="20" t="s">
        <v>35</v>
      </c>
      <c r="I13" s="45"/>
      <c r="J13" s="45"/>
      <c r="K13" s="45"/>
    </row>
    <row r="14" spans="1:11" ht="20.100000000000001" customHeight="1">
      <c r="A14" s="127" t="s">
        <v>157</v>
      </c>
      <c r="B14" s="128"/>
      <c r="C14" s="128"/>
      <c r="D14" s="128"/>
      <c r="E14" s="129"/>
      <c r="F14" s="33" t="s">
        <v>18</v>
      </c>
      <c r="I14" s="45"/>
      <c r="J14" s="45"/>
      <c r="K14" s="45"/>
    </row>
    <row r="15" spans="1:11" s="1" customFormat="1" ht="30" customHeight="1">
      <c r="A15" s="12" t="s">
        <v>158</v>
      </c>
      <c r="B15" s="46" t="s">
        <v>159</v>
      </c>
      <c r="C15" s="47"/>
      <c r="D15" s="47"/>
      <c r="E15" s="12"/>
      <c r="F15" s="3"/>
      <c r="G15" s="3"/>
    </row>
    <row r="16" spans="1:11" ht="54.6" customHeight="1">
      <c r="A16" s="48" t="s">
        <v>160</v>
      </c>
      <c r="B16" s="49" t="s">
        <v>161</v>
      </c>
      <c r="C16" s="49" t="s">
        <v>162</v>
      </c>
      <c r="D16" s="49" t="s">
        <v>163</v>
      </c>
      <c r="E16" s="49" t="s">
        <v>164</v>
      </c>
      <c r="F16" s="49" t="s">
        <v>144</v>
      </c>
      <c r="G16" s="50"/>
    </row>
    <row r="17" spans="1:7" ht="25.05" customHeight="1">
      <c r="A17" s="51" t="s">
        <v>165</v>
      </c>
      <c r="B17" s="52" t="s">
        <v>166</v>
      </c>
      <c r="C17" s="53"/>
      <c r="D17" s="54" t="s">
        <v>167</v>
      </c>
      <c r="E17" s="53" t="s">
        <v>168</v>
      </c>
      <c r="F17" s="53" t="s">
        <v>169</v>
      </c>
      <c r="G17" s="55" t="s">
        <v>170</v>
      </c>
    </row>
    <row r="18" spans="1:7" ht="25.05" customHeight="1">
      <c r="A18" s="51" t="s">
        <v>171</v>
      </c>
      <c r="B18" s="52" t="s">
        <v>172</v>
      </c>
      <c r="C18" s="53"/>
      <c r="D18" s="54" t="s">
        <v>173</v>
      </c>
      <c r="E18" s="53" t="s">
        <v>173</v>
      </c>
      <c r="F18" s="53" t="s">
        <v>169</v>
      </c>
      <c r="G18" s="50"/>
    </row>
    <row r="19" spans="1:7" ht="25.05" customHeight="1">
      <c r="A19" s="51" t="s">
        <v>174</v>
      </c>
      <c r="B19" s="52" t="s">
        <v>172</v>
      </c>
      <c r="C19" s="53"/>
      <c r="D19" s="53"/>
      <c r="E19" s="53"/>
      <c r="F19" s="53"/>
      <c r="G19" s="50"/>
    </row>
    <row r="20" spans="1:7" ht="25.05" customHeight="1">
      <c r="A20" s="51" t="s">
        <v>175</v>
      </c>
      <c r="B20" s="52" t="s">
        <v>172</v>
      </c>
      <c r="C20" s="53"/>
      <c r="D20" s="53"/>
      <c r="E20" s="53"/>
      <c r="F20" s="53"/>
      <c r="G20" s="56"/>
    </row>
    <row r="21" spans="1:7" ht="25.05" customHeight="1">
      <c r="A21" s="51" t="s">
        <v>176</v>
      </c>
      <c r="B21" s="52" t="s">
        <v>177</v>
      </c>
      <c r="C21" s="53"/>
      <c r="D21" s="53"/>
      <c r="E21" s="53"/>
      <c r="F21" s="53"/>
      <c r="G21" s="56"/>
    </row>
    <row r="22" spans="1:7" ht="25.05" customHeight="1">
      <c r="A22" s="51" t="s">
        <v>178</v>
      </c>
      <c r="B22" s="52" t="s">
        <v>177</v>
      </c>
      <c r="C22" s="53"/>
      <c r="D22" s="53"/>
      <c r="E22" s="53"/>
      <c r="F22" s="53"/>
      <c r="G22" s="56"/>
    </row>
    <row r="23" spans="1:7" ht="25.05" customHeight="1">
      <c r="A23" s="51" t="s">
        <v>179</v>
      </c>
      <c r="B23" s="52" t="s">
        <v>177</v>
      </c>
      <c r="C23" s="54"/>
      <c r="D23" s="54" t="s">
        <v>180</v>
      </c>
      <c r="E23" s="54" t="s">
        <v>180</v>
      </c>
      <c r="F23" s="53" t="s">
        <v>169</v>
      </c>
      <c r="G23" s="56"/>
    </row>
    <row r="24" spans="1:7" ht="25.05" customHeight="1">
      <c r="A24" s="51" t="s">
        <v>181</v>
      </c>
      <c r="B24" s="52" t="s">
        <v>177</v>
      </c>
      <c r="C24" s="54"/>
      <c r="D24" s="54" t="s">
        <v>180</v>
      </c>
      <c r="E24" s="54" t="s">
        <v>180</v>
      </c>
      <c r="F24" s="53" t="s">
        <v>169</v>
      </c>
      <c r="G24" s="56"/>
    </row>
    <row r="25" spans="1:7" ht="25.05" customHeight="1">
      <c r="A25" s="51" t="s">
        <v>182</v>
      </c>
      <c r="B25" s="52" t="s">
        <v>177</v>
      </c>
      <c r="C25" s="53"/>
      <c r="D25" s="53"/>
      <c r="E25" s="53"/>
      <c r="F25" s="53"/>
      <c r="G25" s="56"/>
    </row>
    <row r="26" spans="1:7" ht="25.05" customHeight="1">
      <c r="A26" s="51" t="s">
        <v>183</v>
      </c>
      <c r="B26" s="52" t="s">
        <v>177</v>
      </c>
      <c r="C26" s="53"/>
      <c r="D26" s="53"/>
      <c r="E26" s="53"/>
      <c r="F26" s="53"/>
      <c r="G26" s="56"/>
    </row>
    <row r="27" spans="1:7" ht="25.05" customHeight="1">
      <c r="A27" s="51" t="s">
        <v>184</v>
      </c>
      <c r="B27" s="52" t="s">
        <v>177</v>
      </c>
      <c r="C27" s="53"/>
      <c r="D27" s="53"/>
      <c r="E27" s="53"/>
      <c r="F27" s="53"/>
      <c r="G27" s="56"/>
    </row>
    <row r="28" spans="1:7" ht="25.05" customHeight="1">
      <c r="A28" s="51" t="s">
        <v>185</v>
      </c>
      <c r="B28" s="52" t="s">
        <v>177</v>
      </c>
      <c r="C28" s="53"/>
      <c r="D28" s="53"/>
      <c r="E28" s="53"/>
      <c r="F28" s="53"/>
      <c r="G28" s="56"/>
    </row>
    <row r="29" spans="1:7" ht="25.05" customHeight="1">
      <c r="A29" s="51" t="s">
        <v>186</v>
      </c>
      <c r="B29" s="52" t="s">
        <v>177</v>
      </c>
      <c r="C29" s="53"/>
      <c r="D29" s="53"/>
      <c r="E29" s="53"/>
      <c r="F29" s="53"/>
      <c r="G29" s="56"/>
    </row>
    <row r="30" spans="1:7" ht="25.05" customHeight="1">
      <c r="A30" s="51" t="s">
        <v>187</v>
      </c>
      <c r="B30" s="52" t="s">
        <v>177</v>
      </c>
      <c r="C30" s="53"/>
      <c r="D30" s="53"/>
      <c r="E30" s="53"/>
      <c r="F30" s="53"/>
      <c r="G30" s="56"/>
    </row>
    <row r="31" spans="1:7" ht="25.05" customHeight="1">
      <c r="A31" s="51" t="s">
        <v>188</v>
      </c>
      <c r="B31" s="52" t="s">
        <v>177</v>
      </c>
      <c r="C31" s="53"/>
      <c r="D31" s="53"/>
      <c r="E31" s="53"/>
      <c r="F31" s="53"/>
      <c r="G31" s="56"/>
    </row>
    <row r="32" spans="1:7" s="1" customFormat="1" ht="30" customHeight="1">
      <c r="A32" s="12" t="s">
        <v>189</v>
      </c>
      <c r="B32" s="12"/>
      <c r="C32" s="12"/>
      <c r="E32" s="57"/>
    </row>
    <row r="33" spans="1:5" ht="15.6">
      <c r="A33" s="130" t="s">
        <v>190</v>
      </c>
      <c r="B33" s="130"/>
      <c r="C33" s="131" t="s">
        <v>191</v>
      </c>
      <c r="D33" s="132"/>
      <c r="E33" s="133"/>
    </row>
    <row r="34" spans="1:5">
      <c r="A34" s="134" t="s">
        <v>192</v>
      </c>
      <c r="B34" s="134"/>
      <c r="C34" s="135" t="s">
        <v>192</v>
      </c>
      <c r="D34" s="136"/>
      <c r="E34" s="137"/>
    </row>
    <row r="35" spans="1:5" ht="229.2" customHeight="1">
      <c r="A35" s="123" t="s">
        <v>193</v>
      </c>
      <c r="B35" s="123"/>
      <c r="C35" s="124" t="s">
        <v>194</v>
      </c>
      <c r="D35" s="125"/>
      <c r="E35" s="126"/>
    </row>
  </sheetData>
  <mergeCells count="18">
    <mergeCell ref="A2:B2"/>
    <mergeCell ref="A3:B3"/>
    <mergeCell ref="A4:B4"/>
    <mergeCell ref="A5:B5"/>
    <mergeCell ref="A7:E7"/>
    <mergeCell ref="A8:E8"/>
    <mergeCell ref="B9:F9"/>
    <mergeCell ref="A10:E10"/>
    <mergeCell ref="A11:E11"/>
    <mergeCell ref="A12:E12"/>
    <mergeCell ref="A35:B35"/>
    <mergeCell ref="C35:E35"/>
    <mergeCell ref="A13:E13"/>
    <mergeCell ref="A14:E14"/>
    <mergeCell ref="A33:B33"/>
    <mergeCell ref="C33:E33"/>
    <mergeCell ref="A34:B34"/>
    <mergeCell ref="C34:E34"/>
  </mergeCells>
  <printOptions verticalCentered="1"/>
  <pageMargins left="0.39370078740157499" right="0.39370078740157499" top="0.98425196850393704" bottom="0.98425196850393704" header="0.39370078740157499" footer="0.39370078740157499"/>
  <pageSetup paperSize="9" scale="65" orientation="portrait" r:id="rId1"/>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M32"/>
  <sheetViews>
    <sheetView tabSelected="1" topLeftCell="A5" zoomScaleNormal="100" zoomScalePageLayoutView="85" workbookViewId="0">
      <selection activeCell="I27" sqref="I27"/>
    </sheetView>
  </sheetViews>
  <sheetFormatPr defaultColWidth="9.21875" defaultRowHeight="14.4"/>
  <cols>
    <col min="1" max="1" width="28.21875" style="2" customWidth="1"/>
    <col min="2" max="3" width="17.44140625" style="2" customWidth="1"/>
    <col min="4" max="4" width="16.44140625" style="2" customWidth="1"/>
    <col min="5" max="5" width="3.44140625" style="2" customWidth="1"/>
    <col min="6" max="6" width="14.44140625" style="2" customWidth="1"/>
    <col min="7" max="7" width="13.44140625" style="2" customWidth="1"/>
    <col min="8" max="8" width="32.44140625" style="2" customWidth="1"/>
    <col min="9" max="9" width="12.44140625" style="2" customWidth="1"/>
    <col min="10" max="10" width="15.5546875" style="2" customWidth="1"/>
    <col min="11" max="16384" width="9.21875" style="2"/>
  </cols>
  <sheetData>
    <row r="1" spans="1:13" ht="30" customHeight="1">
      <c r="A1" s="165" t="s">
        <v>195</v>
      </c>
      <c r="B1" s="165"/>
      <c r="C1" s="165"/>
      <c r="F1" s="27"/>
      <c r="H1" s="27"/>
    </row>
    <row r="2" spans="1:13">
      <c r="A2" s="28"/>
      <c r="B2" s="29" t="s">
        <v>196</v>
      </c>
      <c r="C2" s="29" t="s">
        <v>197</v>
      </c>
      <c r="D2" s="29" t="s">
        <v>198</v>
      </c>
      <c r="I2" s="27"/>
    </row>
    <row r="3" spans="1:13" ht="25.05" hidden="1" customHeight="1">
      <c r="A3" s="22" t="s">
        <v>199</v>
      </c>
      <c r="B3" s="20"/>
      <c r="C3" s="20"/>
      <c r="D3" s="30" t="s">
        <v>18</v>
      </c>
      <c r="I3" s="27"/>
      <c r="K3" s="23"/>
      <c r="L3" s="23"/>
      <c r="M3" s="23"/>
    </row>
    <row r="4" spans="1:13" ht="25.05" customHeight="1">
      <c r="A4" s="31" t="s">
        <v>200</v>
      </c>
      <c r="B4" s="20">
        <v>110</v>
      </c>
      <c r="C4" s="20">
        <f>B4*8/1000</f>
        <v>0.88</v>
      </c>
      <c r="D4" s="20">
        <f>C4*12</f>
        <v>10.56</v>
      </c>
      <c r="I4" s="27"/>
      <c r="K4" s="23"/>
      <c r="L4" s="23"/>
      <c r="M4" s="23"/>
    </row>
    <row r="5" spans="1:13" ht="25.05" customHeight="1">
      <c r="A5" s="31" t="s">
        <v>201</v>
      </c>
      <c r="B5" s="20">
        <f>B4+D12</f>
        <v>150</v>
      </c>
      <c r="C5" s="32">
        <f>C4+D15/1000</f>
        <v>1.01</v>
      </c>
      <c r="D5" s="20">
        <f>C5*12+D18/1000</f>
        <v>14.32</v>
      </c>
      <c r="I5" s="27"/>
      <c r="K5" s="23"/>
      <c r="L5" s="23"/>
      <c r="M5" s="23"/>
    </row>
    <row r="6" spans="1:13" ht="25.05" customHeight="1">
      <c r="A6" s="127" t="s">
        <v>202</v>
      </c>
      <c r="B6" s="128"/>
      <c r="C6" s="128"/>
      <c r="D6" s="129"/>
      <c r="E6" s="156" t="s">
        <v>35</v>
      </c>
      <c r="F6" s="156"/>
    </row>
    <row r="7" spans="1:13" ht="25.05" customHeight="1">
      <c r="A7" s="127" t="s">
        <v>203</v>
      </c>
      <c r="B7" s="128"/>
      <c r="C7" s="128"/>
      <c r="D7" s="129" t="s">
        <v>98</v>
      </c>
      <c r="E7" s="156" t="s">
        <v>35</v>
      </c>
      <c r="F7" s="156"/>
      <c r="G7" s="34"/>
    </row>
    <row r="8" spans="1:13" ht="24.75" customHeight="1">
      <c r="A8" s="127" t="s">
        <v>204</v>
      </c>
      <c r="B8" s="128"/>
      <c r="C8" s="128"/>
      <c r="D8" s="129" t="s">
        <v>98</v>
      </c>
      <c r="E8" s="156" t="s">
        <v>32</v>
      </c>
      <c r="F8" s="156"/>
    </row>
    <row r="9" spans="1:13" ht="30" customHeight="1">
      <c r="A9" s="12" t="s">
        <v>205</v>
      </c>
    </row>
    <row r="10" spans="1:13" ht="15" customHeight="1">
      <c r="A10" s="149"/>
      <c r="B10" s="163" t="s">
        <v>206</v>
      </c>
      <c r="C10" s="146" t="s">
        <v>207</v>
      </c>
      <c r="D10" s="146" t="s">
        <v>208</v>
      </c>
      <c r="E10" s="152" t="s">
        <v>209</v>
      </c>
      <c r="F10" s="153"/>
    </row>
    <row r="11" spans="1:13" ht="21" customHeight="1">
      <c r="A11" s="151"/>
      <c r="B11" s="164"/>
      <c r="C11" s="164"/>
      <c r="D11" s="147"/>
      <c r="E11" s="154"/>
      <c r="F11" s="155"/>
    </row>
    <row r="12" spans="1:13" ht="15" customHeight="1">
      <c r="A12" s="159" t="s">
        <v>210</v>
      </c>
      <c r="B12" s="148" t="s">
        <v>211</v>
      </c>
      <c r="C12" s="156" t="s">
        <v>212</v>
      </c>
      <c r="D12" s="148">
        <v>40</v>
      </c>
      <c r="E12" s="35" t="s">
        <v>213</v>
      </c>
      <c r="F12" s="36">
        <v>55</v>
      </c>
    </row>
    <row r="13" spans="1:13" ht="15" customHeight="1">
      <c r="A13" s="159"/>
      <c r="B13" s="148"/>
      <c r="C13" s="148"/>
      <c r="D13" s="148"/>
      <c r="E13" s="35" t="s">
        <v>214</v>
      </c>
      <c r="F13" s="36">
        <v>55</v>
      </c>
    </row>
    <row r="14" spans="1:13" ht="15" customHeight="1">
      <c r="A14" s="159"/>
      <c r="B14" s="148"/>
      <c r="C14" s="148"/>
      <c r="D14" s="148"/>
      <c r="E14" s="35" t="s">
        <v>215</v>
      </c>
      <c r="F14" s="36">
        <v>150</v>
      </c>
    </row>
    <row r="15" spans="1:13" ht="15" customHeight="1">
      <c r="A15" s="160" t="s">
        <v>216</v>
      </c>
      <c r="B15" s="149" t="s">
        <v>217</v>
      </c>
      <c r="C15" s="149" t="s">
        <v>218</v>
      </c>
      <c r="D15" s="149">
        <v>130</v>
      </c>
      <c r="E15" s="35" t="s">
        <v>213</v>
      </c>
      <c r="F15" s="36">
        <v>230</v>
      </c>
    </row>
    <row r="16" spans="1:13" ht="15" customHeight="1">
      <c r="A16" s="161"/>
      <c r="B16" s="150"/>
      <c r="C16" s="150"/>
      <c r="D16" s="150"/>
      <c r="E16" s="35" t="s">
        <v>214</v>
      </c>
      <c r="F16" s="36">
        <v>115</v>
      </c>
    </row>
    <row r="17" spans="1:8" ht="15" customHeight="1">
      <c r="A17" s="162"/>
      <c r="B17" s="151"/>
      <c r="C17" s="151"/>
      <c r="D17" s="151"/>
      <c r="E17" s="35" t="s">
        <v>215</v>
      </c>
      <c r="F17" s="36">
        <v>155</v>
      </c>
    </row>
    <row r="18" spans="1:8" ht="15" customHeight="1">
      <c r="A18" s="159" t="s">
        <v>219</v>
      </c>
      <c r="B18" s="149" t="s">
        <v>217</v>
      </c>
      <c r="C18" s="149" t="s">
        <v>218</v>
      </c>
      <c r="D18" s="148">
        <v>2200</v>
      </c>
      <c r="E18" s="35" t="s">
        <v>213</v>
      </c>
      <c r="F18" s="36">
        <v>460</v>
      </c>
      <c r="H18" s="34"/>
    </row>
    <row r="19" spans="1:8" ht="15" customHeight="1">
      <c r="A19" s="159"/>
      <c r="B19" s="150"/>
      <c r="C19" s="150"/>
      <c r="D19" s="148"/>
      <c r="E19" s="35" t="s">
        <v>214</v>
      </c>
      <c r="F19" s="36">
        <v>360</v>
      </c>
    </row>
    <row r="20" spans="1:8" ht="15" customHeight="1">
      <c r="A20" s="159"/>
      <c r="B20" s="151"/>
      <c r="C20" s="151"/>
      <c r="D20" s="148"/>
      <c r="E20" s="35" t="s">
        <v>215</v>
      </c>
      <c r="F20" s="36">
        <v>320</v>
      </c>
    </row>
    <row r="21" spans="1:8" ht="15" customHeight="1">
      <c r="A21" s="37" t="s">
        <v>220</v>
      </c>
      <c r="B21" s="157" t="e">
        <f>26/(D5/1000*F6/1000*F7/1000)</f>
        <v>#DIV/0!</v>
      </c>
      <c r="C21" s="158"/>
      <c r="D21" s="17"/>
      <c r="E21" s="27"/>
      <c r="F21" s="27"/>
    </row>
    <row r="22" spans="1:8" ht="15" customHeight="1">
      <c r="A22" s="37" t="s">
        <v>221</v>
      </c>
      <c r="B22" s="157" t="e">
        <f>44.7/(G5/1000*F6/1000*F7/1000)</f>
        <v>#DIV/0!</v>
      </c>
      <c r="C22" s="158"/>
      <c r="D22" s="17"/>
      <c r="E22" s="27"/>
      <c r="F22" s="27"/>
    </row>
    <row r="23" spans="1:8" ht="15" customHeight="1">
      <c r="A23" s="38"/>
      <c r="B23" s="17"/>
      <c r="C23" s="17"/>
      <c r="D23" s="17"/>
      <c r="E23" s="17"/>
    </row>
    <row r="24" spans="1:8" ht="30" customHeight="1">
      <c r="A24" s="12" t="s">
        <v>222</v>
      </c>
    </row>
    <row r="25" spans="1:8" ht="48.6" customHeight="1">
      <c r="A25" s="28"/>
      <c r="B25" s="15" t="s">
        <v>223</v>
      </c>
      <c r="C25" s="15" t="s">
        <v>224</v>
      </c>
    </row>
    <row r="26" spans="1:8" ht="20.100000000000001" customHeight="1">
      <c r="A26" s="31" t="s">
        <v>225</v>
      </c>
      <c r="B26" s="20">
        <v>6</v>
      </c>
      <c r="C26" s="20">
        <v>4</v>
      </c>
    </row>
    <row r="27" spans="1:8" ht="20.100000000000001" customHeight="1">
      <c r="A27" s="31" t="s">
        <v>226</v>
      </c>
      <c r="B27" s="20">
        <v>5</v>
      </c>
      <c r="C27" s="20">
        <v>5</v>
      </c>
    </row>
    <row r="28" spans="1:8" ht="20.100000000000001" customHeight="1">
      <c r="A28" s="31" t="s">
        <v>227</v>
      </c>
      <c r="B28" s="20">
        <f>B26*B27</f>
        <v>30</v>
      </c>
      <c r="C28" s="20">
        <f>C26*C27</f>
        <v>20</v>
      </c>
    </row>
    <row r="29" spans="1:8" ht="20.100000000000001" customHeight="1">
      <c r="A29" s="31" t="s">
        <v>228</v>
      </c>
      <c r="B29" s="20">
        <f>B27*$F$20/1000+15/1000</f>
        <v>1.615</v>
      </c>
      <c r="C29" s="20">
        <f>C27*$F$20/1000+15/1000</f>
        <v>1.615</v>
      </c>
    </row>
    <row r="30" spans="1:8" ht="20.100000000000001" customHeight="1">
      <c r="A30" s="31" t="s">
        <v>229</v>
      </c>
      <c r="B30" s="39">
        <f>B26*B27*$D$5</f>
        <v>429.6</v>
      </c>
      <c r="C30" s="39">
        <f>C26*C27*$D$5</f>
        <v>286.39999999999998</v>
      </c>
    </row>
    <row r="31" spans="1:8" ht="97.95" customHeight="1">
      <c r="A31" s="31" t="s">
        <v>230</v>
      </c>
      <c r="B31" s="20"/>
      <c r="C31" s="20"/>
    </row>
    <row r="32" spans="1:8">
      <c r="A32" s="40" t="s">
        <v>231</v>
      </c>
    </row>
  </sheetData>
  <mergeCells count="26">
    <mergeCell ref="A1:C1"/>
    <mergeCell ref="A6:D6"/>
    <mergeCell ref="E6:F6"/>
    <mergeCell ref="A7:D7"/>
    <mergeCell ref="E7:F7"/>
    <mergeCell ref="A8:D8"/>
    <mergeCell ref="E8:F8"/>
    <mergeCell ref="B21:C21"/>
    <mergeCell ref="B22:C22"/>
    <mergeCell ref="A10:A11"/>
    <mergeCell ref="A12:A14"/>
    <mergeCell ref="A15:A17"/>
    <mergeCell ref="A18:A20"/>
    <mergeCell ref="B10:B11"/>
    <mergeCell ref="B12:B14"/>
    <mergeCell ref="B15:B17"/>
    <mergeCell ref="B18:B20"/>
    <mergeCell ref="C10:C11"/>
    <mergeCell ref="C12:C14"/>
    <mergeCell ref="C15:C17"/>
    <mergeCell ref="C18:C20"/>
    <mergeCell ref="D10:D11"/>
    <mergeCell ref="D12:D14"/>
    <mergeCell ref="D15:D17"/>
    <mergeCell ref="D18:D20"/>
    <mergeCell ref="E10:F11"/>
  </mergeCells>
  <printOptions verticalCentered="1"/>
  <pageMargins left="0.39370078740157499" right="0.39370078740157499" top="0.98425196850393704" bottom="0.98425196850393704" header="0.39370078740157499" footer="0.39370078740157499"/>
  <pageSetup paperSize="9" scale="97" orientation="portrait" r:id="rId1"/>
  <headerFooter>
    <oddHeader>&amp;C&amp;G&amp;R&amp;9The Basic Ingredients Ltd
&amp;8 18 Platt Street, London, NW1 1RP, UK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28"/>
  <sheetViews>
    <sheetView topLeftCell="A8" zoomScale="81" zoomScaleNormal="81" zoomScalePageLayoutView="75" workbookViewId="0">
      <selection activeCell="M15" sqref="M15"/>
    </sheetView>
  </sheetViews>
  <sheetFormatPr defaultColWidth="9.21875" defaultRowHeight="14.4"/>
  <cols>
    <col min="1" max="1" width="29.21875" style="2" customWidth="1"/>
    <col min="2" max="2" width="15" style="2" customWidth="1"/>
    <col min="3" max="3" width="12" style="2" customWidth="1"/>
    <col min="4" max="5" width="20.44140625" style="2" customWidth="1"/>
    <col min="6" max="6" width="12.21875" style="2" customWidth="1"/>
    <col min="7" max="7" width="11.5546875" style="2" customWidth="1"/>
    <col min="8" max="16384" width="9.21875" style="2"/>
  </cols>
  <sheetData>
    <row r="1" spans="1:7" s="1" customFormat="1" ht="30" customHeight="1">
      <c r="A1" s="165" t="s">
        <v>232</v>
      </c>
      <c r="B1" s="165"/>
      <c r="C1" s="165"/>
      <c r="D1" s="165"/>
      <c r="E1" s="165"/>
      <c r="F1" s="3"/>
    </row>
    <row r="2" spans="1:7" ht="25.05" customHeight="1">
      <c r="A2" s="182" t="s">
        <v>233</v>
      </c>
      <c r="B2" s="182"/>
      <c r="C2" s="182"/>
      <c r="D2" s="182"/>
      <c r="E2" s="182"/>
      <c r="F2" s="88" t="s">
        <v>234</v>
      </c>
    </row>
    <row r="3" spans="1:7" ht="306.60000000000002" customHeight="1">
      <c r="A3" s="183" t="s">
        <v>235</v>
      </c>
      <c r="B3" s="183"/>
      <c r="C3" s="183"/>
      <c r="D3" s="183"/>
      <c r="E3" s="183"/>
      <c r="F3" s="6"/>
    </row>
    <row r="4" spans="1:7" s="1" customFormat="1" ht="30" customHeight="1">
      <c r="A4" s="165" t="s">
        <v>236</v>
      </c>
      <c r="B4" s="165"/>
      <c r="C4" s="165"/>
      <c r="D4" s="165"/>
      <c r="E4" s="165"/>
      <c r="F4" s="3"/>
    </row>
    <row r="5" spans="1:7" ht="30" customHeight="1">
      <c r="A5" s="7" t="s">
        <v>237</v>
      </c>
      <c r="B5" s="184" t="s">
        <v>238</v>
      </c>
      <c r="C5" s="184"/>
      <c r="D5" s="7" t="s">
        <v>239</v>
      </c>
      <c r="E5" s="7" t="s">
        <v>240</v>
      </c>
      <c r="F5" s="3"/>
    </row>
    <row r="6" spans="1:7" ht="91.95" customHeight="1">
      <c r="A6" s="8" t="s">
        <v>241</v>
      </c>
      <c r="B6" s="169" t="s">
        <v>242</v>
      </c>
      <c r="C6" s="169"/>
      <c r="D6" s="9" t="s">
        <v>243</v>
      </c>
      <c r="E6" s="8" t="s">
        <v>244</v>
      </c>
      <c r="F6" s="3"/>
    </row>
    <row r="7" spans="1:7" ht="91.95" customHeight="1">
      <c r="A7" s="10" t="s">
        <v>245</v>
      </c>
      <c r="B7" s="179" t="s">
        <v>246</v>
      </c>
      <c r="C7" s="179"/>
      <c r="D7" s="8" t="s">
        <v>247</v>
      </c>
      <c r="E7" s="11" t="s">
        <v>248</v>
      </c>
    </row>
    <row r="8" spans="1:7" s="1" customFormat="1" ht="30" customHeight="1">
      <c r="A8" s="12" t="s">
        <v>249</v>
      </c>
      <c r="E8" s="13"/>
      <c r="G8" s="14"/>
    </row>
    <row r="9" spans="1:7">
      <c r="A9" s="180" t="s">
        <v>250</v>
      </c>
      <c r="B9" s="180"/>
      <c r="C9" s="180" t="s">
        <v>251</v>
      </c>
      <c r="D9" s="180"/>
      <c r="E9" s="180"/>
      <c r="F9" s="16"/>
    </row>
    <row r="10" spans="1:7" ht="30" customHeight="1">
      <c r="A10" s="179"/>
      <c r="B10" s="179"/>
      <c r="C10" s="179" t="s">
        <v>252</v>
      </c>
      <c r="D10" s="179"/>
      <c r="E10" s="179"/>
      <c r="F10" s="17"/>
    </row>
    <row r="11" spans="1:7" ht="30" customHeight="1">
      <c r="A11" s="179"/>
      <c r="B11" s="179"/>
      <c r="C11" s="179"/>
      <c r="D11" s="179"/>
      <c r="E11" s="179"/>
      <c r="F11" s="17"/>
    </row>
    <row r="12" spans="1:7" ht="30" customHeight="1">
      <c r="A12" s="179"/>
      <c r="B12" s="179"/>
      <c r="C12" s="179"/>
      <c r="D12" s="179"/>
      <c r="E12" s="179"/>
      <c r="F12" s="17"/>
    </row>
    <row r="13" spans="1:7" s="1" customFormat="1" ht="30" customHeight="1">
      <c r="A13" s="12" t="s">
        <v>253</v>
      </c>
    </row>
    <row r="14" spans="1:7" ht="28.8">
      <c r="A14" s="18" t="s">
        <v>254</v>
      </c>
      <c r="B14" s="181" t="s">
        <v>255</v>
      </c>
      <c r="C14" s="181"/>
      <c r="D14" s="181" t="s">
        <v>256</v>
      </c>
      <c r="E14" s="181"/>
      <c r="F14" s="19"/>
    </row>
    <row r="15" spans="1:7" ht="98.25" customHeight="1">
      <c r="A15" s="20"/>
      <c r="B15" s="172" t="s">
        <v>252</v>
      </c>
      <c r="C15" s="173"/>
      <c r="D15" s="172" t="s">
        <v>252</v>
      </c>
      <c r="E15" s="173"/>
      <c r="F15" s="17"/>
    </row>
    <row r="16" spans="1:7" s="1" customFormat="1" ht="30" customHeight="1">
      <c r="A16" s="174" t="s">
        <v>257</v>
      </c>
      <c r="B16" s="174"/>
      <c r="C16" s="174"/>
      <c r="D16" s="175"/>
      <c r="E16" s="175"/>
      <c r="F16" s="21"/>
    </row>
    <row r="17" spans="1:6" ht="300" customHeight="1">
      <c r="A17" s="176" t="s">
        <v>258</v>
      </c>
      <c r="B17" s="177"/>
      <c r="C17" s="177"/>
      <c r="D17" s="177"/>
      <c r="E17" s="178"/>
      <c r="F17" s="5"/>
    </row>
    <row r="18" spans="1:6" ht="20.100000000000001" customHeight="1">
      <c r="A18" s="22" t="s">
        <v>259</v>
      </c>
      <c r="B18" s="169" t="s">
        <v>14</v>
      </c>
      <c r="C18" s="169"/>
      <c r="D18" s="169"/>
      <c r="E18" s="169"/>
      <c r="F18" s="16"/>
    </row>
    <row r="19" spans="1:6" ht="20.100000000000001" customHeight="1">
      <c r="A19" s="22" t="s">
        <v>260</v>
      </c>
      <c r="B19" s="170"/>
      <c r="C19" s="170"/>
      <c r="D19" s="170"/>
      <c r="E19" s="170"/>
      <c r="F19" s="16"/>
    </row>
    <row r="20" spans="1:6" ht="20.100000000000001" customHeight="1">
      <c r="A20" s="22" t="s">
        <v>261</v>
      </c>
      <c r="B20" s="169" t="s">
        <v>262</v>
      </c>
      <c r="C20" s="169"/>
      <c r="D20" s="169"/>
      <c r="E20" s="169"/>
      <c r="F20" s="16"/>
    </row>
    <row r="21" spans="1:6" ht="20.100000000000001" customHeight="1">
      <c r="A21" s="22" t="s">
        <v>263</v>
      </c>
      <c r="B21" s="169" t="s">
        <v>264</v>
      </c>
      <c r="C21" s="169"/>
      <c r="D21" s="169"/>
      <c r="E21" s="169"/>
      <c r="F21" s="16"/>
    </row>
    <row r="22" spans="1:6" ht="20.100000000000001" customHeight="1">
      <c r="A22" s="22" t="s">
        <v>265</v>
      </c>
      <c r="B22" s="171">
        <v>45435</v>
      </c>
      <c r="C22" s="169"/>
      <c r="D22" s="169"/>
      <c r="E22" s="169"/>
      <c r="F22" s="16"/>
    </row>
    <row r="23" spans="1:6">
      <c r="A23" s="23"/>
      <c r="B23" s="16"/>
      <c r="C23" s="16"/>
      <c r="D23" s="16"/>
      <c r="E23" s="16"/>
      <c r="F23" s="16"/>
    </row>
    <row r="24" spans="1:6" ht="15.6" customHeight="1">
      <c r="A24" s="166" t="s">
        <v>266</v>
      </c>
      <c r="B24" s="166"/>
      <c r="C24" s="166"/>
      <c r="D24" s="166"/>
      <c r="E24" s="166"/>
      <c r="F24" s="24"/>
    </row>
    <row r="25" spans="1:6">
      <c r="A25" s="25" t="s">
        <v>260</v>
      </c>
      <c r="B25" s="167" t="s">
        <v>279</v>
      </c>
      <c r="C25" s="167"/>
      <c r="D25" s="167"/>
      <c r="E25" s="167"/>
      <c r="F25" s="16"/>
    </row>
    <row r="26" spans="1:6">
      <c r="A26" s="25" t="s">
        <v>261</v>
      </c>
      <c r="B26" s="167" t="s">
        <v>278</v>
      </c>
      <c r="C26" s="167"/>
      <c r="D26" s="167"/>
      <c r="E26" s="167"/>
      <c r="F26" s="16"/>
    </row>
    <row r="27" spans="1:6">
      <c r="A27" s="25" t="s">
        <v>263</v>
      </c>
      <c r="B27" s="167" t="s">
        <v>280</v>
      </c>
      <c r="C27" s="167"/>
      <c r="D27" s="167"/>
      <c r="E27" s="167"/>
      <c r="F27" s="16"/>
    </row>
    <row r="28" spans="1:6">
      <c r="A28" s="25" t="s">
        <v>265</v>
      </c>
      <c r="B28" s="168">
        <v>45972</v>
      </c>
      <c r="C28" s="167"/>
      <c r="D28" s="167"/>
      <c r="E28" s="167"/>
      <c r="F28" s="16"/>
    </row>
  </sheetData>
  <mergeCells count="28">
    <mergeCell ref="A1:E1"/>
    <mergeCell ref="A2:E2"/>
    <mergeCell ref="A3:E3"/>
    <mergeCell ref="A4:E4"/>
    <mergeCell ref="B5:C5"/>
    <mergeCell ref="B6:C6"/>
    <mergeCell ref="B7:C7"/>
    <mergeCell ref="A9:B9"/>
    <mergeCell ref="C9:E9"/>
    <mergeCell ref="B14:C14"/>
    <mergeCell ref="D14:E14"/>
    <mergeCell ref="A10:B12"/>
    <mergeCell ref="C10:E12"/>
    <mergeCell ref="B15:C15"/>
    <mergeCell ref="D15:E15"/>
    <mergeCell ref="A16:C16"/>
    <mergeCell ref="D16:E16"/>
    <mergeCell ref="A17:E17"/>
    <mergeCell ref="B18:E18"/>
    <mergeCell ref="B19:E19"/>
    <mergeCell ref="B20:E20"/>
    <mergeCell ref="B21:E21"/>
    <mergeCell ref="B22:E22"/>
    <mergeCell ref="A24:E24"/>
    <mergeCell ref="B25:E25"/>
    <mergeCell ref="B26:E26"/>
    <mergeCell ref="B27:E27"/>
    <mergeCell ref="B28:E28"/>
  </mergeCells>
  <printOptions verticalCentered="1"/>
  <pageMargins left="0.39370078740157499" right="0.39370078740157499" top="0.98425196850393704" bottom="0.98425196850393704" header="0.39370078740157499" footer="0.39370078740157499"/>
  <pageSetup paperSize="9" scale="50" orientation="portrait" r:id="rId1"/>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zoomScale="66" zoomScaleNormal="66" zoomScalePageLayoutView="79" workbookViewId="0">
      <selection activeCell="B7" sqref="B7"/>
    </sheetView>
  </sheetViews>
  <sheetFormatPr defaultColWidth="9" defaultRowHeight="34.950000000000003" customHeight="1"/>
  <cols>
    <col min="1" max="1" width="18" style="93" customWidth="1"/>
    <col min="2" max="2" width="140.5546875" style="93" customWidth="1"/>
    <col min="3" max="16384" width="9" style="93"/>
  </cols>
  <sheetData>
    <row r="1" spans="1:2" ht="34.950000000000003" customHeight="1">
      <c r="A1" s="92"/>
      <c r="B1" s="92" t="s">
        <v>267</v>
      </c>
    </row>
    <row r="2" spans="1:2" ht="34.950000000000003" customHeight="1">
      <c r="A2" s="92" t="s">
        <v>268</v>
      </c>
      <c r="B2" s="91" t="s">
        <v>282</v>
      </c>
    </row>
    <row r="3" spans="1:2" ht="52.2">
      <c r="A3" s="92" t="s">
        <v>269</v>
      </c>
      <c r="B3" s="94" t="s">
        <v>270</v>
      </c>
    </row>
    <row r="4" spans="1:2" ht="34.799999999999997">
      <c r="A4" s="92" t="s">
        <v>271</v>
      </c>
      <c r="B4" s="95" t="s">
        <v>272</v>
      </c>
    </row>
    <row r="5" spans="1:2" ht="34.799999999999997">
      <c r="A5" s="92" t="s">
        <v>273</v>
      </c>
      <c r="B5" s="94" t="s">
        <v>283</v>
      </c>
    </row>
    <row r="6" spans="1:2" ht="40.950000000000003" customHeight="1">
      <c r="A6" s="92" t="s">
        <v>274</v>
      </c>
      <c r="B6" s="94" t="s">
        <v>281</v>
      </c>
    </row>
    <row r="7" spans="1:2" ht="52.2">
      <c r="A7" s="92" t="s">
        <v>275</v>
      </c>
      <c r="B7" s="95" t="s">
        <v>276</v>
      </c>
    </row>
  </sheetData>
  <pageMargins left="0.25" right="0.25"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Props1.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2.xml><?xml version="1.0" encoding="utf-8"?>
<ds:datastoreItem xmlns:ds="http://schemas.openxmlformats.org/officeDocument/2006/customXml" ds:itemID="{3CCAB194-EF09-45CC-B21D-6430E6B96245}"/>
</file>

<file path=customXml/itemProps3.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1-5.Manufacturer &amp; product info</vt:lpstr>
      <vt:lpstr>6-8.Ingre&amp;Nutrition&amp;Allergens</vt:lpstr>
      <vt:lpstr>9-13.Quality Attributes </vt:lpstr>
      <vt:lpstr>14-16.Quantity&amp;packaging info</vt:lpstr>
      <vt:lpstr>17-20.HACCP,Artwork&amp;SpecAuthor.</vt:lpstr>
      <vt:lpstr>USP &amp; Content verification</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Angus Osborne</cp:lastModifiedBy>
  <cp:revision/>
  <dcterms:created xsi:type="dcterms:W3CDTF">2020-04-03T10:32:00Z</dcterms:created>
  <dcterms:modified xsi:type="dcterms:W3CDTF">2026-01-27T14:22:05Z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y fmtid="{D5CDD505-2E9C-101B-9397-08002B2CF9AE}" pid="4" name="ICV">
    <vt:lpwstr>D3D30A9899B2467FBF2765268BF0767C_13</vt:lpwstr>
  </property>
  <property fmtid="{D5CDD505-2E9C-101B-9397-08002B2CF9AE}" pid="5" name="KSOProductBuildVer">
    <vt:lpwstr>2052-12.1.0.17827</vt:lpwstr>
  </property>
</Properties>
</file>