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https://thebasic.sharepoint.com/sites/Technical2/Shared Documents/3. Product Safety &amp; Quality Management/3.6 Specifications/"/>
    </mc:Choice>
  </mc:AlternateContent>
  <xr:revisionPtr revIDLastSave="167" documentId="13_ncr:1_{BF4D5FF7-AF88-4F29-99F7-FE3ED6107A03}" xr6:coauthVersionLast="47" xr6:coauthVersionMax="47" xr10:uidLastSave="{4AA8635D-0566-4F1C-9A15-9D28F5057F97}"/>
  <bookViews>
    <workbookView xWindow="-110" yWindow="-110" windowWidth="38620" windowHeight="21100" tabRatio="908" activeTab="1" xr2:uid="{00000000-000D-0000-FFFF-FFFF00000000}"/>
  </bookViews>
  <sheets>
    <sheet name="1-5.Manufacturer &amp; product info" sheetId="1" r:id="rId1"/>
    <sheet name="6-8.Ingre&amp;Nutrition&amp;Allergens" sheetId="2" r:id="rId2"/>
    <sheet name="9-13.Quality Attributes " sheetId="11" r:id="rId3"/>
    <sheet name="14-16.Quantity&amp;packaging" sheetId="16" r:id="rId4"/>
    <sheet name="17-20.HACCP,Artwork&amp;SpecAuthor." sheetId="5" r:id="rId5"/>
    <sheet name="21 USP" sheetId="17" r:id="rId6"/>
    <sheet name="22 FAQ" sheetId="18" r:id="rId7"/>
  </sheets>
  <definedNames>
    <definedName name="_xlnm.Print_Area" localSheetId="3">'14-16.Quantity&amp;packaging'!$A$1:$F$30</definedName>
    <definedName name="_xlnm.Print_Area" localSheetId="0">'1-5.Manufacturer &amp; product info'!$A$1:$E$38</definedName>
    <definedName name="_xlnm.Print_Area" localSheetId="4">'17-20.HACCP,Artwork&amp;SpecAuthor.'!$A$1:$E$29</definedName>
    <definedName name="_xlnm.Print_Area" localSheetId="1">'6-8.Ingre&amp;Nutrition&amp;Allergens'!$A$1:$J$29</definedName>
    <definedName name="_xlnm.Print_Area" localSheetId="2">'9-13.Quality Attributes '!$A$1:$F$34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6" i="2" l="1"/>
  <c r="E26" i="2"/>
  <c r="U19" i="16" l="1"/>
  <c r="T19" i="16"/>
  <c r="S16" i="16"/>
  <c r="S15" i="16"/>
  <c r="P15" i="16"/>
  <c r="P16" i="16"/>
  <c r="R18" i="16"/>
  <c r="R16" i="16"/>
  <c r="Q17" i="16"/>
  <c r="N15" i="16" l="1"/>
  <c r="N16" i="16"/>
  <c r="G20" i="16"/>
  <c r="G19" i="16"/>
  <c r="K16" i="16"/>
  <c r="K15" i="16"/>
  <c r="I17" i="16" l="1"/>
  <c r="I16" i="16"/>
  <c r="I15" i="16"/>
  <c r="G17" i="16"/>
  <c r="G16" i="16"/>
  <c r="G15" i="16"/>
  <c r="E11" i="2"/>
  <c r="B27" i="16"/>
  <c r="D27" i="16"/>
  <c r="C4" i="16"/>
  <c r="B5" i="16"/>
  <c r="C5" i="16" s="1"/>
  <c r="D26" i="16"/>
  <c r="B26" i="16"/>
  <c r="AD2" i="16"/>
  <c r="AB2" i="16" l="1"/>
  <c r="AC2" i="16" s="1"/>
  <c r="D28" i="16"/>
  <c r="B28" i="16"/>
  <c r="AE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tc={97D1A4BE-CA1A-4679-A62C-0C4D59368C82}</author>
    <author>tc={FB0F03A7-9E66-4375-B9C8-3A4F645F9A76}</author>
  </authors>
  <commentList>
    <comment ref="A27" authorId="0" shapeId="0" xr:uid="{97D1A4BE-CA1A-4679-A62C-0C4D59368C82}">
      <text>
        <t>[Threaded comment]
Your version of Excel allows you to read this threaded comment; however, any edits to it will get removed if the file is opened in a newer version of Excel. Learn more: https://go.microsoft.com/fwlink/?linkid=870924
Comment:
    Sodium in mg x 2.5 /1000 = salt in g</t>
      </text>
    </comment>
    <comment ref="A35" authorId="1" shapeId="0" xr:uid="{FB0F03A7-9E66-4375-B9C8-3A4F645F9A76}">
      <text>
        <t>[Threaded comment]
Your version of Excel allows you to read this threaded comment; however, any edits to it will get removed if the file is opened in a newer version of Excel. Learn more: https://go.microsoft.com/fwlink/?linkid=870924
Comment:
    Emma Removed Molluscs on site based on Feb 2025 audit , 2024 &amp; 2025 BRC audit report .  
Reply:
    Also based on G008 and G009 spec</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tc={F8DEFA65-9789-424E-93B6-1EC56A7B07B1}</author>
  </authors>
  <commentList>
    <comment ref="D24" authorId="0" shapeId="0" xr:uid="{F8DEFA65-9789-424E-93B6-1EC56A7B07B1}">
      <text>
        <t>[Threaded comment]
Your version of Excel allows you to read this threaded comment; however, any edits to it will get removed if the file is opened in a newer version of Excel. Learn more: https://go.microsoft.com/fwlink/?linkid=870924
Comment:
    Mika’s photo indicate only 5 box/layer already sticking out</t>
      </text>
    </comment>
  </commentList>
</comments>
</file>

<file path=xl/sharedStrings.xml><?xml version="1.0" encoding="utf-8"?>
<sst xmlns="http://schemas.openxmlformats.org/spreadsheetml/2006/main" count="518" uniqueCount="315">
  <si>
    <t>1.Product Gernal Description:</t>
  </si>
  <si>
    <r>
      <rPr>
        <sz val="12"/>
        <color theme="1"/>
        <rFont val="Calibri Light"/>
        <family val="2"/>
        <scheme val="major"/>
      </rPr>
      <t>Product Name:</t>
    </r>
    <r>
      <rPr>
        <sz val="10"/>
        <color theme="1"/>
        <rFont val="Calibri Light"/>
        <family val="2"/>
        <scheme val="major"/>
      </rPr>
      <t xml:space="preserve">
</t>
    </r>
    <r>
      <rPr>
        <b/>
        <sz val="8"/>
        <color theme="1"/>
        <rFont val="Calibri Light"/>
        <family val="2"/>
        <scheme val="major"/>
      </rPr>
      <t>*Legal name / Customary name / descriptive name</t>
    </r>
  </si>
  <si>
    <t>Furikake Seasoning</t>
  </si>
  <si>
    <t>Product Description in Details:</t>
  </si>
  <si>
    <t>Purchase UoM:</t>
  </si>
  <si>
    <t>12/8x100g</t>
  </si>
  <si>
    <t>TBI Product Code:</t>
  </si>
  <si>
    <t>G009</t>
  </si>
  <si>
    <t>Product Barcode:</t>
  </si>
  <si>
    <t>5060740660983</t>
  </si>
  <si>
    <t>Dispaly case Barcode:</t>
  </si>
  <si>
    <t>35060740660984</t>
  </si>
  <si>
    <t>Master case Barcode:</t>
  </si>
  <si>
    <t>65060740660985</t>
  </si>
  <si>
    <t>Name of Supplier:</t>
  </si>
  <si>
    <t>DALIAN MISHIMA FOODS CO.,LTD.</t>
  </si>
  <si>
    <t>Name of Manufacturer:</t>
  </si>
  <si>
    <t>Address of Manufacturer:</t>
  </si>
  <si>
    <r>
      <t xml:space="preserve">EU Approval Number (if apply):
</t>
    </r>
    <r>
      <rPr>
        <sz val="9"/>
        <color theme="1"/>
        <rFont val="Calibri Light"/>
        <family val="2"/>
        <scheme val="major"/>
      </rPr>
      <t xml:space="preserve">*for prodcut contains </t>
    </r>
    <r>
      <rPr>
        <b/>
        <sz val="9"/>
        <color theme="1"/>
        <rFont val="Calibri Light"/>
        <family val="2"/>
        <scheme val="major"/>
      </rPr>
      <t>animal origin</t>
    </r>
    <r>
      <rPr>
        <sz val="9"/>
        <color theme="1"/>
        <rFont val="Calibri Light"/>
        <family val="2"/>
        <scheme val="major"/>
      </rPr>
      <t xml:space="preserve"> only</t>
    </r>
  </si>
  <si>
    <t>N/A</t>
  </si>
  <si>
    <t>2.Product Certified For</t>
  </si>
  <si>
    <t xml:space="preserve">* If certified please tick yes and attach the certificates &amp; reports </t>
  </si>
  <si>
    <t>Yes</t>
  </si>
  <si>
    <t>BRC</t>
  </si>
  <si>
    <t>✔</t>
    <phoneticPr fontId="33" type="noConversion"/>
  </si>
  <si>
    <t>ISO22000</t>
  </si>
  <si>
    <t>ASC</t>
  </si>
  <si>
    <t>Global G.A.P.</t>
  </si>
  <si>
    <t>Sedex</t>
  </si>
  <si>
    <t>Halal</t>
  </si>
  <si>
    <t>Kosher</t>
  </si>
  <si>
    <t>Organic</t>
  </si>
  <si>
    <t>3.Dietary Requirements</t>
  </si>
  <si>
    <t>*Please tick in the box</t>
  </si>
  <si>
    <t>Vegetarians</t>
  </si>
  <si>
    <t xml:space="preserve">Vegans </t>
  </si>
  <si>
    <t>4.Shelf Life &amp; Storage Condition</t>
  </si>
  <si>
    <t>Storage Condition / Temperature Range (°C)</t>
  </si>
  <si>
    <t>Store in cool and dry place away from direct sunglight</t>
  </si>
  <si>
    <t>Shelf Life</t>
  </si>
  <si>
    <t>Minimum Remaining Shelf Life before on board/
Minimum Shelf Life on Delivery</t>
  </si>
  <si>
    <t>Ambient products</t>
  </si>
  <si>
    <t>Frozen Products</t>
  </si>
  <si>
    <t>Once Opened</t>
  </si>
  <si>
    <t>Once open, seal well and store in cool dry place</t>
  </si>
  <si>
    <t>Once Defrosted</t>
  </si>
  <si>
    <t>Once Defrosted suitable for Refreezing?</t>
  </si>
  <si>
    <t>Date Code Format E.g. DD/MM/YY</t>
  </si>
  <si>
    <t>Batch Code Format / Traceability Code</t>
  </si>
  <si>
    <t>DDMMYYYYA01 、DDMMYYYYA02</t>
    <phoneticPr fontId="33" type="noConversion"/>
  </si>
  <si>
    <t>5.Instructions for Use</t>
  </si>
  <si>
    <t>An an all-purpose condiment. Simply sprinkle on rice, salad , sandwiches and any other dishes you like .</t>
  </si>
  <si>
    <t>6.Product Composition</t>
  </si>
  <si>
    <t>Ingredients</t>
  </si>
  <si>
    <t>Components</t>
  </si>
  <si>
    <t>% 
Composition</t>
  </si>
  <si>
    <t>Supplier Names</t>
  </si>
  <si>
    <t>Country of Origin</t>
  </si>
  <si>
    <r>
      <t xml:space="preserve">(Including </t>
    </r>
    <r>
      <rPr>
        <b/>
        <sz val="8"/>
        <color theme="1"/>
        <rFont val="Calibri Light"/>
        <family val="2"/>
        <scheme val="major"/>
      </rPr>
      <t>E numbers</t>
    </r>
    <r>
      <rPr>
        <sz val="8"/>
        <color theme="1"/>
        <rFont val="Calibri Light"/>
        <family val="2"/>
        <scheme val="major"/>
      </rPr>
      <t xml:space="preserve"> and </t>
    </r>
    <r>
      <rPr>
        <sz val="8"/>
        <color rgb="FFFF0000"/>
        <rFont val="Calibri Light"/>
        <family val="2"/>
        <scheme val="major"/>
      </rPr>
      <t>*</t>
    </r>
    <r>
      <rPr>
        <b/>
        <sz val="8"/>
        <color rgb="FFFF0000"/>
        <rFont val="Calibri Light"/>
        <family val="2"/>
        <scheme val="major"/>
      </rPr>
      <t>functions</t>
    </r>
    <r>
      <rPr>
        <sz val="8"/>
        <color theme="1"/>
        <rFont val="Calibri Light"/>
        <family val="2"/>
        <scheme val="major"/>
      </rPr>
      <t xml:space="preserve"> for additives)</t>
    </r>
  </si>
  <si>
    <t>(if ingredient is composed of several sub-ingredients)</t>
  </si>
  <si>
    <r>
      <t xml:space="preserve">(Please list the ingredients </t>
    </r>
    <r>
      <rPr>
        <b/>
        <sz val="8"/>
        <color theme="1"/>
        <rFont val="Calibri Light"/>
        <family val="2"/>
        <scheme val="major"/>
      </rPr>
      <t>in descending order</t>
    </r>
    <r>
      <rPr>
        <sz val="8"/>
        <color theme="1"/>
        <rFont val="Calibri Light"/>
        <family val="2"/>
        <scheme val="major"/>
      </rPr>
      <t>)</t>
    </r>
  </si>
  <si>
    <t>(Please list all suppliers per ingredient)</t>
  </si>
  <si>
    <t>white sesame seed</t>
    <phoneticPr fontId="33" type="noConversion"/>
  </si>
  <si>
    <t xml:space="preserve">Zhumadian Dingzhi Food Co., Ltd </t>
    <phoneticPr fontId="33" type="noConversion"/>
  </si>
  <si>
    <t>CHINA</t>
    <phoneticPr fontId="33" type="noConversion"/>
  </si>
  <si>
    <t>black sesame seed</t>
    <phoneticPr fontId="33" type="noConversion"/>
  </si>
  <si>
    <t>sugar</t>
    <phoneticPr fontId="33" type="noConversion"/>
  </si>
  <si>
    <t>salt</t>
    <phoneticPr fontId="33" type="noConversion"/>
  </si>
  <si>
    <t>yeast extract powder</t>
    <phoneticPr fontId="33" type="noConversion"/>
  </si>
  <si>
    <r>
      <t xml:space="preserve">yeast extract, </t>
    </r>
    <r>
      <rPr>
        <sz val="11"/>
        <rFont val="Calibri Light"/>
        <family val="3"/>
        <charset val="134"/>
        <scheme val="major"/>
      </rPr>
      <t>s</t>
    </r>
    <r>
      <rPr>
        <sz val="11"/>
        <rFont val="Calibri Light"/>
        <family val="2"/>
        <scheme val="major"/>
      </rPr>
      <t>alt</t>
    </r>
  </si>
  <si>
    <t>Total</t>
  </si>
  <si>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t>
  </si>
  <si>
    <t>7.Nutritional Information</t>
  </si>
  <si>
    <t>* Not Mandatory</t>
  </si>
  <si>
    <t>Typical Values (g)</t>
  </si>
  <si>
    <t>Per 100g/100ml</t>
  </si>
  <si>
    <t xml:space="preserve">Energy (Kcal/KJ) </t>
  </si>
  <si>
    <t>Fat</t>
  </si>
  <si>
    <t>35.2g</t>
    <phoneticPr fontId="33" type="noConversion"/>
  </si>
  <si>
    <t xml:space="preserve">   of which saturate fat</t>
    <phoneticPr fontId="33" type="noConversion"/>
  </si>
  <si>
    <t>2.4g</t>
    <phoneticPr fontId="33" type="noConversion"/>
  </si>
  <si>
    <t xml:space="preserve">   of which monounsaturated fat*</t>
  </si>
  <si>
    <t xml:space="preserve">   of which, polyunsaturated fat*</t>
  </si>
  <si>
    <t>Carbohydrate</t>
  </si>
  <si>
    <t>15.9g</t>
    <phoneticPr fontId="33" type="noConversion"/>
  </si>
  <si>
    <t xml:space="preserve">   of which sugar</t>
  </si>
  <si>
    <t>10.6g</t>
    <phoneticPr fontId="33" type="noConversion"/>
  </si>
  <si>
    <t xml:space="preserve">   of which Polyols*</t>
  </si>
  <si>
    <t xml:space="preserve">   of which starch*</t>
  </si>
  <si>
    <t>Fibre*</t>
    <phoneticPr fontId="33" type="noConversion"/>
  </si>
  <si>
    <t>15.0g</t>
    <phoneticPr fontId="33" type="noConversion"/>
  </si>
  <si>
    <t>Protein</t>
  </si>
  <si>
    <t>18.9g</t>
    <phoneticPr fontId="33" type="noConversion"/>
  </si>
  <si>
    <t>Salt</t>
  </si>
  <si>
    <t>5.77g</t>
  </si>
  <si>
    <t>NOTE: Must attach lab analyses report</t>
  </si>
  <si>
    <t>8.The fourteen Allergens – Regulation (EU) No 1169/2011</t>
  </si>
  <si>
    <t>Potential Component</t>
  </si>
  <si>
    <t xml:space="preserve">Product contains? </t>
  </si>
  <si>
    <t>Yes/No</t>
  </si>
  <si>
    <t>No</t>
  </si>
  <si>
    <t>Crustaceans and products thereof:</t>
  </si>
  <si>
    <t>Fish and products thereof:</t>
  </si>
  <si>
    <t>Molluscs and products thereof:</t>
  </si>
  <si>
    <t>Peanuts and products thereof:</t>
  </si>
  <si>
    <t>Soybeans and products thereof:</t>
  </si>
  <si>
    <t>Milk and products thereof:</t>
  </si>
  <si>
    <t>Nuts and products thereof:</t>
  </si>
  <si>
    <t>Celery and products thereof:</t>
  </si>
  <si>
    <t>Mustard and products thereof:</t>
  </si>
  <si>
    <t>Sesame seeds and products thereof:</t>
  </si>
  <si>
    <t>Sulphur Dioxide or Sulphites:</t>
  </si>
  <si>
    <t>Lupin and products thereof:</t>
  </si>
  <si>
    <t>Egg and products thereof:</t>
  </si>
  <si>
    <t>9.Pesticide residues &amp; Heavy Metal Standard</t>
  </si>
  <si>
    <t>Test Item</t>
  </si>
  <si>
    <t>EU MRL standard</t>
  </si>
  <si>
    <t>Test Frequency</t>
  </si>
  <si>
    <r>
      <rPr>
        <sz val="11"/>
        <color theme="1"/>
        <rFont val="Calibri Light"/>
        <family val="3"/>
        <charset val="134"/>
        <scheme val="major"/>
      </rPr>
      <t>≤</t>
    </r>
    <r>
      <rPr>
        <sz val="11"/>
        <color theme="1"/>
        <rFont val="Calibri Light"/>
        <family val="2"/>
        <scheme val="major"/>
      </rPr>
      <t>1.0mg/kg</t>
    </r>
    <phoneticPr fontId="33" type="noConversion"/>
  </si>
  <si>
    <t>once a year</t>
  </si>
  <si>
    <t>10.Acrylamide</t>
  </si>
  <si>
    <t xml:space="preserve">Are Products at risk of acrylamide? </t>
  </si>
  <si>
    <t>No</t>
    <phoneticPr fontId="33" type="noConversion"/>
  </si>
  <si>
    <t>If Yes. What mitigation measures are in place to manage acrylamide levels with the food?</t>
  </si>
  <si>
    <t>11.Radioactivity</t>
  </si>
  <si>
    <t>*occurs naturally in all food and can be transferred into food in different ways eg crops from soil, drinking water from the earth, Fish and Shellfish from the water or Sea floor.</t>
  </si>
  <si>
    <t xml:space="preserve">Has the product/ingredient been irradiated? </t>
  </si>
  <si>
    <t>Is the product/ingredient subject to potential radioactive cross contamination?</t>
  </si>
  <si>
    <t xml:space="preserve">              If yes, what controls in place</t>
  </si>
  <si>
    <t xml:space="preserve">Has the product/ingredient been imported into the UK from a country that has high levels of radioactivity? </t>
  </si>
  <si>
    <t xml:space="preserve">              If Yes, how is this controlled and what checks are carried out?</t>
  </si>
  <si>
    <t>12.Microbiology Standards</t>
  </si>
  <si>
    <t>*Please insert GB standard</t>
  </si>
  <si>
    <t>Micro-organisms</t>
  </si>
  <si>
    <t>Type</t>
  </si>
  <si>
    <t>EU satisfactory in ready to eat</t>
  </si>
  <si>
    <t>TVC</t>
  </si>
  <si>
    <t>Quality Indicator</t>
  </si>
  <si>
    <r>
      <t>&lt;10</t>
    </r>
    <r>
      <rPr>
        <vertAlign val="superscript"/>
        <sz val="10"/>
        <color theme="1"/>
        <rFont val="Arial"/>
        <family val="2"/>
      </rPr>
      <t>4</t>
    </r>
  </si>
  <si>
    <t>*please clarify by filling in how many samples per day/PO rather than by each lot</t>
  </si>
  <si>
    <t>Escherichia coli</t>
  </si>
  <si>
    <t>Hygiene indicator</t>
  </si>
  <si>
    <t>&lt;20</t>
  </si>
  <si>
    <t>Enterobacteriaceae</t>
  </si>
  <si>
    <t>&lt;100</t>
  </si>
  <si>
    <t>Listeria spp</t>
  </si>
  <si>
    <t>Not Detected</t>
  </si>
  <si>
    <t>Listeria monocytogenes</t>
  </si>
  <si>
    <t>Pathogens</t>
  </si>
  <si>
    <t>Campylobacter spp.</t>
  </si>
  <si>
    <t>Escherichia coli O157</t>
  </si>
  <si>
    <t>Salmonella spp.</t>
  </si>
  <si>
    <t xml:space="preserve">Shigella spp. </t>
  </si>
  <si>
    <t xml:space="preserve">Vibrio cholera (O1 and O139) </t>
  </si>
  <si>
    <t>Vibrio parahaemolyticus</t>
  </si>
  <si>
    <t xml:space="preserve">Bacillus cereus </t>
  </si>
  <si>
    <r>
      <t>&lt;10</t>
    </r>
    <r>
      <rPr>
        <vertAlign val="superscript"/>
        <sz val="10"/>
        <color theme="1"/>
        <rFont val="Arial"/>
        <family val="2"/>
      </rPr>
      <t>3</t>
    </r>
  </si>
  <si>
    <t>Bacillus spp.</t>
  </si>
  <si>
    <t>Clostridium perfringens</t>
  </si>
  <si>
    <t>&lt;10</t>
  </si>
  <si>
    <t>Staphylococcus aureus and other coagulase-positive staphylococci</t>
  </si>
  <si>
    <t>13.Acceptance and Rejection standard</t>
  </si>
  <si>
    <r>
      <t>Standard Product Photo</t>
    </r>
    <r>
      <rPr>
        <b/>
        <sz val="12"/>
        <color rgb="FF000000"/>
        <rFont val="Calibri Light"/>
        <family val="2"/>
        <scheme val="major"/>
      </rPr>
      <t xml:space="preserve"> &amp; Description </t>
    </r>
  </si>
  <si>
    <t>Rejected Product Photo&amp; Description</t>
  </si>
  <si>
    <t>IE. Grading, Sizing, Appearance, Flavor/taste, Texture, Colour, smell</t>
  </si>
  <si>
    <t>Sensory: Its natural color, fragrance, taste, no peculiar smell, and no foreign body to be visible by naked eye. 
Moisture: ≤5.0% 
Net content: ≥100g</t>
  </si>
  <si>
    <t>Sensory: Strange color, fragrance, taste, peculiar smell, or with foreign body to be visible by naked eye. 
Moisture: &gt;5.0%
Net content: &lt;100g</t>
  </si>
  <si>
    <t xml:space="preserve">14.Quantity Attributes </t>
  </si>
  <si>
    <t>Unit (g)</t>
  </si>
  <si>
    <t>Case (kg)</t>
  </si>
  <si>
    <r>
      <t xml:space="preserve">Unit Drained Weight
</t>
    </r>
    <r>
      <rPr>
        <sz val="10"/>
        <color theme="1"/>
        <rFont val="Calibri Light"/>
        <family val="2"/>
        <scheme val="major"/>
      </rPr>
      <t xml:space="preserve">(If Product contains liquid) </t>
    </r>
  </si>
  <si>
    <t>Net  Weight</t>
  </si>
  <si>
    <t>Gross Weight</t>
  </si>
  <si>
    <t>Is the product packed in a Protective atmosphere?
(if yes, indicate the composition on gases used if applicable)</t>
  </si>
  <si>
    <t>Is the product vacuum packed?</t>
  </si>
  <si>
    <t>Primary Package Plastic Material Comply with Commission Regulation (EU) No 10/2011</t>
  </si>
  <si>
    <t>15.Packaging Weight Dimensions</t>
  </si>
  <si>
    <t>Description/Color</t>
  </si>
  <si>
    <r>
      <t xml:space="preserve">Materials
</t>
    </r>
    <r>
      <rPr>
        <sz val="8"/>
        <color theme="1"/>
        <rFont val="Calibri Light"/>
        <family val="2"/>
        <scheme val="major"/>
      </rPr>
      <t>*please indicate the plastic material from below 01-07</t>
    </r>
  </si>
  <si>
    <t>Weight 
(g)</t>
  </si>
  <si>
    <t xml:space="preserve">Dimensions
(mm)   </t>
  </si>
  <si>
    <t>Primary：</t>
  </si>
  <si>
    <t>Secondary:</t>
  </si>
  <si>
    <t>Tertiary:</t>
  </si>
  <si>
    <t xml:space="preserve">16.Pallet Configuration </t>
  </si>
  <si>
    <t>EU Pallet Configuration 
(0.8m x 1.2m)</t>
  </si>
  <si>
    <t>UK Pallet Configuration 
(1.0m x 1.2m)</t>
  </si>
  <si>
    <t>Cases per layer</t>
  </si>
  <si>
    <t>Number of layers</t>
  </si>
  <si>
    <t>Pallet Top-View</t>
  </si>
  <si>
    <t>17.Process Flow Chart- (showing all CCPs)</t>
  </si>
  <si>
    <t>Please provide in the form a Critical Control Point (CCP), a description of the process/packing operations including processing times tempuratures where applicable and in process Safery Control Checks (CCP Summary) and Quality Checks.　</t>
  </si>
  <si>
    <t>18.Critical Control Points</t>
  </si>
  <si>
    <t>CCP</t>
  </si>
  <si>
    <t>Control Measure</t>
  </si>
  <si>
    <t>Critical Limit</t>
  </si>
  <si>
    <t>Monitoring Frequency</t>
  </si>
  <si>
    <t>19.Artwork</t>
  </si>
  <si>
    <t>Inner Label / Package Design artwork</t>
  </si>
  <si>
    <t>Outer Label / Package Design artwork</t>
  </si>
  <si>
    <t>20.Packaging Photos</t>
  </si>
  <si>
    <t>Finished Product with Primary package</t>
    <phoneticPr fontId="33" type="noConversion"/>
  </si>
  <si>
    <t>Outer Case (Secondary)</t>
  </si>
  <si>
    <t>Tertiary</t>
    <phoneticPr fontId="33" type="noConversion"/>
  </si>
  <si>
    <t>Specification Authorization</t>
  </si>
  <si>
    <t>Manufacture Name</t>
  </si>
  <si>
    <t>Signature</t>
  </si>
  <si>
    <t>Print Name</t>
  </si>
  <si>
    <t>Position in Company</t>
  </si>
  <si>
    <t>Date</t>
  </si>
  <si>
    <t xml:space="preserve">The Basic ingredients team use only </t>
  </si>
  <si>
    <r>
      <rPr>
        <b/>
        <sz val="11"/>
        <color theme="1"/>
        <rFont val="Futura Bk BT"/>
        <family val="2"/>
      </rPr>
      <t>HIGH FIBRE, SOURCE OF PROTEIN</t>
    </r>
    <r>
      <rPr>
        <sz val="11"/>
        <color theme="1"/>
        <rFont val="Futura Bk BT"/>
        <family val="2"/>
      </rPr>
      <t xml:space="preserve">: Enjoy 15g of fibre and 19g of protein per 100g. UK government guidelines say our dietary fibre intake should be 30g a day. Currently, only 9% of adults meet the recommended amount of fibre. Are you taking enough fibre in your daily diet?  A claim that a food is a source of protein can be made where at least 12% of the energy value of the food is provided by protein. In Emma Basic Furikake, protein contributes to 16% of the total energy value.
</t>
    </r>
  </si>
  <si>
    <t>Pallet height (m)</t>
  </si>
  <si>
    <t>Pallet weight (kg)</t>
  </si>
  <si>
    <t>20FCL Max Load without palletized</t>
  </si>
  <si>
    <t>40FCL Max Load without palletized</t>
  </si>
  <si>
    <t>*pallet height must lower than 1.75m &amp; weight under 1000kg</t>
  </si>
  <si>
    <t>Cases Per Container</t>
  </si>
  <si>
    <t>Cases Per Pallet</t>
  </si>
  <si>
    <t>No of Pallets</t>
  </si>
  <si>
    <t>No of Selling Units</t>
  </si>
  <si>
    <t>Selling Units Per Pallet</t>
  </si>
  <si>
    <t>Plastic</t>
  </si>
  <si>
    <t>PA PE
Recycle (7+4)</t>
  </si>
  <si>
    <t>L</t>
  </si>
  <si>
    <t>W</t>
  </si>
  <si>
    <t>H</t>
  </si>
  <si>
    <t>Brown cardboard</t>
  </si>
  <si>
    <t>Cardboard</t>
  </si>
  <si>
    <t>Country of Origin MRL Standard</t>
  </si>
  <si>
    <t>No.4 Jinma Road, E&amp;T Development Zone, Dalian, Liaoning, China</t>
  </si>
  <si>
    <t>Satisfactory 满意 (即合格)</t>
  </si>
  <si>
    <t>Boarderline 边界线</t>
  </si>
  <si>
    <t>Unsatisfactory 不满意(即不合格)</t>
  </si>
  <si>
    <t>COA</t>
  </si>
  <si>
    <r>
      <rPr>
        <sz val="11"/>
        <color theme="1"/>
        <rFont val="Arial"/>
        <family val="2"/>
      </rPr>
      <t>≤10</t>
    </r>
    <r>
      <rPr>
        <vertAlign val="superscript"/>
        <sz val="11"/>
        <color theme="1"/>
        <rFont val="Arial"/>
        <family val="2"/>
      </rPr>
      <t>4</t>
    </r>
  </si>
  <si>
    <t>-</t>
  </si>
  <si>
    <r>
      <rPr>
        <sz val="11"/>
        <color theme="1"/>
        <rFont val="Aptos Narrow"/>
        <family val="2"/>
      </rPr>
      <t>&gt;10</t>
    </r>
    <r>
      <rPr>
        <vertAlign val="superscript"/>
        <sz val="11"/>
        <color theme="1"/>
        <rFont val="Aptos Narrow"/>
        <family val="2"/>
      </rPr>
      <t>4</t>
    </r>
  </si>
  <si>
    <t>each batch</t>
  </si>
  <si>
    <r>
      <rPr>
        <sz val="9"/>
        <color rgb="FF000000"/>
        <rFont val="SimSun"/>
      </rPr>
      <t>菌落总数【内控】≤</t>
    </r>
    <r>
      <rPr>
        <sz val="9"/>
        <color rgb="FF000000"/>
        <rFont val="Times New Roman"/>
        <family val="1"/>
      </rPr>
      <t>10</t>
    </r>
    <r>
      <rPr>
        <vertAlign val="superscript"/>
        <sz val="9"/>
        <color rgb="FF000000"/>
        <rFont val="Times New Roman"/>
        <family val="1"/>
      </rPr>
      <t>4</t>
    </r>
  </si>
  <si>
    <t>detected</t>
  </si>
  <si>
    <t>once per year</t>
  </si>
  <si>
    <r>
      <rPr>
        <sz val="9"/>
        <color rgb="FF000000"/>
        <rFont val="SimSun"/>
      </rPr>
      <t>沙门氏菌</t>
    </r>
    <r>
      <rPr>
        <sz val="9"/>
        <color rgb="FF000000"/>
        <rFont val="Times New Roman"/>
        <family val="1"/>
      </rPr>
      <t>n=5</t>
    </r>
    <r>
      <rPr>
        <sz val="9"/>
        <color rgb="FF000000"/>
        <rFont val="SimSun"/>
      </rPr>
      <t>、</t>
    </r>
    <r>
      <rPr>
        <sz val="9"/>
        <color rgb="FF000000"/>
        <rFont val="Times New Roman"/>
        <family val="1"/>
      </rPr>
      <t>c=0</t>
    </r>
    <r>
      <rPr>
        <sz val="9"/>
        <color rgb="FF000000"/>
        <rFont val="SimSun"/>
      </rPr>
      <t>、</t>
    </r>
    <r>
      <rPr>
        <sz val="9"/>
        <color rgb="FF000000"/>
        <rFont val="Times New Roman"/>
        <family val="1"/>
      </rPr>
      <t>m=0</t>
    </r>
    <r>
      <rPr>
        <sz val="9"/>
        <color rgb="FF000000"/>
        <rFont val="SimSun"/>
      </rPr>
      <t>、</t>
    </r>
    <r>
      <rPr>
        <sz val="9"/>
        <color rgb="FF000000"/>
        <rFont val="Times New Roman"/>
        <family val="1"/>
      </rPr>
      <t>M=</t>
    </r>
    <r>
      <rPr>
        <sz val="9"/>
        <color rgb="FF000000"/>
        <rFont val="SimSun"/>
      </rPr>
      <t>—</t>
    </r>
  </si>
  <si>
    <t>≤100CFU/g</t>
  </si>
  <si>
    <t>100-1000CFU/g</t>
  </si>
  <si>
    <t>&gt;1000CFU/g</t>
  </si>
  <si>
    <r>
      <rPr>
        <sz val="9"/>
        <color rgb="FF000000"/>
        <rFont val="SimSun"/>
      </rPr>
      <t>金黄色葡萄球菌</t>
    </r>
    <r>
      <rPr>
        <sz val="9"/>
        <color rgb="FF000000"/>
        <rFont val="Times New Roman"/>
        <family val="1"/>
      </rPr>
      <t>n=5</t>
    </r>
    <r>
      <rPr>
        <sz val="9"/>
        <color rgb="FF000000"/>
        <rFont val="SimSun"/>
      </rPr>
      <t>、</t>
    </r>
    <r>
      <rPr>
        <sz val="9"/>
        <color rgb="FF000000"/>
        <rFont val="Times New Roman"/>
        <family val="1"/>
      </rPr>
      <t>c=1</t>
    </r>
    <r>
      <rPr>
        <sz val="9"/>
        <color rgb="FF000000"/>
        <rFont val="SimSun"/>
      </rPr>
      <t>、</t>
    </r>
    <r>
      <rPr>
        <sz val="9"/>
        <color rgb="FF000000"/>
        <rFont val="Times New Roman"/>
        <family val="1"/>
      </rPr>
      <t>m=100CFU/g</t>
    </r>
    <r>
      <rPr>
        <sz val="9"/>
        <color rgb="FF000000"/>
        <rFont val="SimSun"/>
      </rPr>
      <t>、</t>
    </r>
    <r>
      <rPr>
        <sz val="9"/>
        <color rgb="FF000000"/>
        <rFont val="Times New Roman"/>
        <family val="1"/>
      </rPr>
      <t>M=1000CFU/g</t>
    </r>
  </si>
  <si>
    <t>≤10</t>
  </si>
  <si>
    <t>&gt;10</t>
  </si>
  <si>
    <r>
      <rPr>
        <sz val="9"/>
        <color rgb="FF000000"/>
        <rFont val="SimSun"/>
      </rPr>
      <t>大肠菌群【内控】≤</t>
    </r>
    <r>
      <rPr>
        <sz val="9"/>
        <color rgb="FF000000"/>
        <rFont val="Times New Roman"/>
        <family val="1"/>
      </rPr>
      <t>10</t>
    </r>
  </si>
  <si>
    <t>Drying temperature and time</t>
  </si>
  <si>
    <t>Continuous monitoring</t>
  </si>
  <si>
    <t>X-ray machine</t>
  </si>
  <si>
    <t>Fe:3.0;  SUS:3.0</t>
  </si>
  <si>
    <t>Fe1.2;  SUS:1.0</t>
  </si>
  <si>
    <t>continuous monitoring</t>
  </si>
  <si>
    <t>Dalian Mishima Foods Co.,Ltd.</t>
  </si>
  <si>
    <t>裴宇</t>
  </si>
  <si>
    <t>Peiyu</t>
  </si>
  <si>
    <t>Office worker</t>
  </si>
  <si>
    <t>Dry, Crispy mixture of sesame and seaweed</t>
  </si>
  <si>
    <t>16 months</t>
  </si>
  <si>
    <t>Lead of final product</t>
  </si>
  <si>
    <t xml:space="preserve"> Not detected</t>
  </si>
  <si>
    <t>Coliforms</t>
  </si>
  <si>
    <t>−</t>
  </si>
  <si>
    <t>Measures to prevent Cross-contamination</t>
  </si>
  <si>
    <t xml:space="preserve">Precautionary allergen labelling (May Contain statement) needed? </t>
  </si>
  <si>
    <r>
      <t xml:space="preserve">Cereals containing gluten
</t>
    </r>
    <r>
      <rPr>
        <sz val="10"/>
        <color rgb="FF000000"/>
        <rFont val="Calibri Light"/>
        <family val="2"/>
      </rPr>
      <t>including wheat, Rye, Barley, Oats, Spelt &amp; Khorasan and products thereof:</t>
    </r>
  </si>
  <si>
    <t>N/A (Contains)</t>
  </si>
  <si>
    <t>1.Product to be supplied in accordance with this agreed specification. No changes are to be made without prior knowledge and prior written agreement of The Basic Ingredients Ltd.
2.The contents of this specification are confidential and should not be disclosed to a third party without a written approval of The Basic Ingredients Ltd. 
3. Product must be fit for purpose of the nature and substance stated in this specification and free from foreign body.
4. The raw materials used in this product fulfil the requirements described in the Regulation 1881/2006/EC related to contaminants in foodstuffs, the Regulation 396/2005/EC related to pesticides in foodstuffs, and their amendments.
5. The product has not been treated with ionising radiation and does not contain any irradiated ingredients- Regulated under Directive 1999/2/EC and Directive 1999/3/EC.
6. This product does not contain ingredients that contain GMO or consist of GMO or were produced from GMO - Regulated under Regulation (EC) No 1829/2003, Regulation (EC) No 1830/2003, and their amendments.
7. Products to be delivered using suitable transport in the stated conditions (i.e. ambient, chilled, frozen).
8. The information on this specification can be used without reservation to advise customers with food allergies, intolerances or aversions, especially those who may die from an anaphylactic reaction to traces of ingredients.
9. All materials intended to come into contact with foods complies with European regulations: Regulation (EC) No. 1935/2004, Regulation (EC) No. 2023/2006, Regulation (EU) No. 10/2011, Directives 82/711/EEC, 85/572/EEC, 2002/72/EEC (and the relevant amendments).</t>
  </si>
  <si>
    <t>Nancy Deng</t>
  </si>
  <si>
    <t>邓瞿友忱</t>
  </si>
  <si>
    <t>Technical Account Manager</t>
  </si>
  <si>
    <t>DRYING</t>
  </si>
  <si>
    <t>Moisture ≤ 5</t>
  </si>
  <si>
    <t>481Kcal/2014kJ</t>
  </si>
  <si>
    <t>green laver/sea lettuce/Ulva lactuca L</t>
  </si>
  <si>
    <t xml:space="preserve">Content </t>
  </si>
  <si>
    <t xml:space="preserve">Title </t>
  </si>
  <si>
    <t xml:space="preserve"> USP No 1</t>
  </si>
  <si>
    <t xml:space="preserve"> USP No 2</t>
  </si>
  <si>
    <t xml:space="preserve"> USP No 3</t>
  </si>
  <si>
    <t xml:space="preserve"> USP No 4</t>
  </si>
  <si>
    <t xml:space="preserve"> USP No 5</t>
  </si>
  <si>
    <r>
      <rPr>
        <b/>
        <sz val="12"/>
        <color theme="1"/>
        <rFont val="Futura Bk BT"/>
        <family val="2"/>
      </rPr>
      <t>ADD INCREDIBLY DELICIOUS FLAVOUR TO ANY DISH</t>
    </r>
    <r>
      <rPr>
        <sz val="12"/>
        <color theme="1"/>
        <rFont val="Futura Bk BT"/>
        <family val="2"/>
      </rPr>
      <t xml:space="preserve">: Commonly used in Japan to sprinkle over plain rice. Can also sprinkle on eggs, avocados, poached salmon, salads, sandwiches, pasta, and noodle dishes. A final touch on any dishes to add crunch and enhance the flavor. </t>
    </r>
  </si>
  <si>
    <r>
      <rPr>
        <b/>
        <sz val="12"/>
        <color theme="1"/>
        <rFont val="Futura Bk BT"/>
        <family val="2"/>
      </rPr>
      <t>EASY TO USE BOTTLE</t>
    </r>
    <r>
      <rPr>
        <sz val="12"/>
        <color theme="1"/>
        <rFont val="Futura Bk BT"/>
        <family val="2"/>
      </rPr>
      <t>: The conventional furikake packaging is a flat bag, not so convenient. Emma Basic furikake comes in a double flip lids bottle, easy to shake &amp; sprinkle, perfect to use in cooking or as a table condiment.</t>
    </r>
  </si>
  <si>
    <r>
      <rPr>
        <b/>
        <sz val="12"/>
        <color theme="1"/>
        <rFont val="Futura Bk BT"/>
        <family val="2"/>
      </rPr>
      <t>VEGAN</t>
    </r>
    <r>
      <rPr>
        <sz val="12"/>
        <color theme="1"/>
        <rFont val="Futura Bk BT"/>
        <family val="2"/>
      </rPr>
      <t>: The product is produced in accordance with best practices for vegan products. There is a precautionary allergen statement included in the label, which should not be an obstacle to labelling a product as vegan.</t>
    </r>
  </si>
  <si>
    <r>
      <rPr>
        <b/>
        <sz val="12"/>
        <color theme="1"/>
        <rFont val="Futura Bk BT"/>
        <family val="2"/>
      </rPr>
      <t>NO ADDITIVES</t>
    </r>
    <r>
      <rPr>
        <sz val="12"/>
        <color theme="1"/>
        <rFont val="Futura Bk BT"/>
        <family val="2"/>
      </rPr>
      <t xml:space="preserve">: Emma Basic Furikake seasoning is a clean label product that contains no additives. </t>
    </r>
  </si>
  <si>
    <t>dried nori seaweed/Porphyra</t>
  </si>
  <si>
    <t xml:space="preserve">Zhumadian Dingzhi Food Co., Ltd </t>
  </si>
  <si>
    <t>Dalian Fengyu Food Co., Ltd</t>
  </si>
  <si>
    <t>Nantong Sun Food Co., Ltd</t>
  </si>
  <si>
    <t>Guangdong Huatang Industrial Co., Ltd</t>
  </si>
  <si>
    <t>Dalian Yanhua Group Co., Ltd</t>
  </si>
  <si>
    <t>Weiling Food Technology Co., Ltd</t>
  </si>
  <si>
    <t>18 months</t>
  </si>
  <si>
    <t>DD/MM/YYYY</t>
  </si>
  <si>
    <t xml:space="preserve">Emma Basic - Seaweed Furikake seasoning 100g | Rice Topping | Avocado Topping | High Fibre | Source of Protein | No additives </t>
  </si>
  <si>
    <t>CTN Per Pallet</t>
  </si>
  <si>
    <t>12box/case</t>
  </si>
  <si>
    <t>6box/layer, 2 layers/case</t>
  </si>
  <si>
    <t>✔</t>
  </si>
  <si>
    <t xml:space="preserve">Handled on manufacturing site? </t>
  </si>
  <si>
    <t>Handled on the same line use the same equipments ?</t>
  </si>
  <si>
    <t>Risk Rating：Low risk /Medium Risk /High Risk /Critical Risk</t>
  </si>
  <si>
    <t xml:space="preserve">Yes/No </t>
  </si>
  <si>
    <t>Yes /No</t>
  </si>
  <si>
    <t>no</t>
  </si>
  <si>
    <t xml:space="preserve">Yes </t>
  </si>
  <si>
    <t xml:space="preserve"> 1. Give priority to the production of semi-finished products that do not contain allergic substances; 2. Allergic substances are stored and labelled in designated areas; 3. After production, the entire area is thoroughly cleaned; 4. Verification of cleaning results.</t>
  </si>
  <si>
    <t>High Risk</t>
  </si>
  <si>
    <t xml:space="preserve">No </t>
  </si>
  <si>
    <t>Low Risk</t>
  </si>
  <si>
    <t>Including 1. Give priority to the production of semi-finished products that do not contain allergic substances; 2. Allergic substances are stored and labelled in designated areas; 3. After production, the entire area is thoroughly cleaned; 4. Verification of cleaning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</si>
</sst>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2]\ * #,##0.00_-;\-[$€-2]\ * #,##0.00_-;_-[$€-2]\ * &quot;-&quot;??_-;_-@_-"/>
  </numFmts>
  <fonts count="63">
    <font>
      <sz val="11"/>
      <color theme="1"/>
      <name val="Calibri"/>
      <family val="2"/>
      <scheme val="minor"/>
    </font>
    <font>
      <sz val="12"/>
      <color theme="1"/>
      <name val="Calibri Light"/>
      <family val="2"/>
      <scheme val="major"/>
    </font>
    <font>
      <sz val="11"/>
      <color theme="1"/>
      <name val="Calibri Light"/>
      <family val="2"/>
      <scheme val="major"/>
    </font>
    <font>
      <sz val="10"/>
      <color theme="1"/>
      <name val="Calibri Light"/>
      <family val="2"/>
      <scheme val="major"/>
    </font>
    <font>
      <b/>
      <sz val="11"/>
      <color theme="1"/>
      <name val="Calibri Light"/>
      <family val="2"/>
      <scheme val="major"/>
    </font>
    <font>
      <b/>
      <sz val="12"/>
      <color theme="1"/>
      <name val="Calibri Light"/>
      <family val="2"/>
      <scheme val="major"/>
    </font>
    <font>
      <b/>
      <sz val="14"/>
      <color theme="1"/>
      <name val="Calibri Light"/>
      <family val="2"/>
      <scheme val="major"/>
    </font>
    <font>
      <i/>
      <sz val="11"/>
      <color theme="1"/>
      <name val="Calibri Light"/>
      <family val="2"/>
      <scheme val="major"/>
    </font>
    <font>
      <sz val="8"/>
      <color theme="1"/>
      <name val="Calibri Light"/>
      <family val="2"/>
      <scheme val="major"/>
    </font>
    <font>
      <b/>
      <sz val="8"/>
      <color theme="1"/>
      <name val="Calibri Light"/>
      <family val="2"/>
      <scheme val="major"/>
    </font>
    <font>
      <sz val="9"/>
      <color theme="1"/>
      <name val="Calibri Light"/>
      <family val="2"/>
      <scheme val="major"/>
    </font>
    <font>
      <sz val="11"/>
      <name val="Calibri Light"/>
      <family val="2"/>
      <scheme val="major"/>
    </font>
    <font>
      <i/>
      <sz val="11"/>
      <color rgb="FFFF0000"/>
      <name val="Calibri Light"/>
      <family val="2"/>
      <scheme val="major"/>
    </font>
    <font>
      <i/>
      <sz val="10"/>
      <color rgb="FFFF0000"/>
      <name val="Calibri Light"/>
      <family val="2"/>
      <scheme val="major"/>
    </font>
    <font>
      <sz val="11"/>
      <color theme="1"/>
      <name val="Arial"/>
      <family val="2"/>
    </font>
    <font>
      <b/>
      <sz val="12"/>
      <name val="Calibri Light"/>
      <family val="2"/>
      <scheme val="major"/>
    </font>
    <font>
      <sz val="12"/>
      <name val="Calibri Light"/>
      <family val="2"/>
      <scheme val="major"/>
    </font>
    <font>
      <b/>
      <sz val="12"/>
      <color rgb="FF000000"/>
      <name val="Calibri Light"/>
      <family val="2"/>
      <scheme val="major"/>
    </font>
    <font>
      <sz val="11"/>
      <color rgb="FF000000"/>
      <name val="Arial"/>
      <family val="2"/>
    </font>
    <font>
      <b/>
      <sz val="11"/>
      <color rgb="FF000000"/>
      <name val="Arial"/>
      <family val="2"/>
    </font>
    <font>
      <sz val="11"/>
      <color rgb="FFFF0000"/>
      <name val="Calibri Light"/>
      <family val="2"/>
      <scheme val="major"/>
    </font>
    <font>
      <b/>
      <sz val="9"/>
      <color theme="1"/>
      <name val="Calibri Light"/>
      <family val="2"/>
      <scheme val="major"/>
    </font>
    <font>
      <sz val="10"/>
      <color rgb="FFFF0000"/>
      <name val="Calibri Light"/>
      <family val="2"/>
      <scheme val="major"/>
    </font>
    <font>
      <sz val="8"/>
      <color rgb="FFFF0000"/>
      <name val="Calibri Light"/>
      <family val="2"/>
      <scheme val="major"/>
    </font>
    <font>
      <b/>
      <sz val="8"/>
      <color rgb="FFFF0000"/>
      <name val="Calibri Light"/>
      <family val="2"/>
      <scheme val="major"/>
    </font>
    <font>
      <sz val="8"/>
      <color rgb="FF000000"/>
      <name val="Calibri Light"/>
      <family val="2"/>
      <scheme val="major"/>
    </font>
    <font>
      <sz val="14"/>
      <color theme="1"/>
      <name val="Calibri Light"/>
      <family val="2"/>
      <scheme val="major"/>
    </font>
    <font>
      <sz val="12"/>
      <color rgb="FF000000"/>
      <name val="Calibri Light"/>
      <family val="2"/>
      <scheme val="major"/>
    </font>
    <font>
      <sz val="11"/>
      <color theme="1"/>
      <name val="Calibri"/>
      <family val="2"/>
      <scheme val="minor"/>
    </font>
    <font>
      <sz val="11"/>
      <color theme="1"/>
      <name val="Futura Bk BT"/>
      <family val="2"/>
    </font>
    <font>
      <sz val="10"/>
      <color rgb="FF000000"/>
      <name val="Arial"/>
      <family val="2"/>
    </font>
    <font>
      <sz val="10"/>
      <color theme="1"/>
      <name val="Arial"/>
      <family val="2"/>
    </font>
    <font>
      <vertAlign val="superscript"/>
      <sz val="10"/>
      <color theme="1"/>
      <name val="Arial"/>
      <family val="2"/>
    </font>
    <font>
      <sz val="9"/>
      <name val="Calibri"/>
      <family val="3"/>
      <charset val="134"/>
      <scheme val="minor"/>
    </font>
    <font>
      <sz val="11"/>
      <color theme="1"/>
      <name val="Calibri Light"/>
      <family val="3"/>
      <charset val="134"/>
      <scheme val="major"/>
    </font>
    <font>
      <sz val="11"/>
      <name val="Calibri Light"/>
      <family val="3"/>
      <charset val="134"/>
      <scheme val="major"/>
    </font>
    <font>
      <sz val="14"/>
      <color theme="1"/>
      <name val="Calibri Light"/>
      <family val="3"/>
      <charset val="134"/>
      <scheme val="major"/>
    </font>
    <font>
      <sz val="10"/>
      <name val="Calibri Light"/>
      <family val="3"/>
      <charset val="134"/>
      <scheme val="major"/>
    </font>
    <font>
      <sz val="12"/>
      <color rgb="FF333333"/>
      <name val="PMingLiU"/>
      <family val="1"/>
    </font>
    <font>
      <b/>
      <sz val="11"/>
      <color theme="1"/>
      <name val="Futura Bk BT"/>
      <family val="2"/>
    </font>
    <font>
      <sz val="11"/>
      <color rgb="FF000000"/>
      <name val="Calibri Light"/>
      <family val="2"/>
    </font>
    <font>
      <b/>
      <sz val="11"/>
      <color rgb="FF000000"/>
      <name val="Arial"/>
      <family val="2"/>
    </font>
    <font>
      <i/>
      <sz val="11"/>
      <color rgb="FFFF0000"/>
      <name val="Calibri Light"/>
      <family val="2"/>
      <scheme val="major"/>
    </font>
    <font>
      <sz val="11"/>
      <color theme="1"/>
      <name val="Aptos Narrow"/>
      <family val="2"/>
    </font>
    <font>
      <sz val="11"/>
      <color theme="1"/>
      <name val="Arial"/>
      <family val="2"/>
    </font>
    <font>
      <sz val="9"/>
      <color rgb="FF000000"/>
      <name val="SimSun"/>
    </font>
    <font>
      <sz val="10"/>
      <color theme="1"/>
      <name val="Arial"/>
      <family val="2"/>
    </font>
    <font>
      <b/>
      <sz val="14"/>
      <color theme="1"/>
      <name val="Calibri Light"/>
      <family val="2"/>
      <scheme val="major"/>
    </font>
    <font>
      <vertAlign val="superscript"/>
      <sz val="11"/>
      <color theme="1"/>
      <name val="Arial"/>
      <family val="2"/>
    </font>
    <font>
      <vertAlign val="superscript"/>
      <sz val="11"/>
      <color theme="1"/>
      <name val="Aptos Narrow"/>
      <family val="2"/>
    </font>
    <font>
      <sz val="9"/>
      <color rgb="FF000000"/>
      <name val="Times New Roman"/>
      <family val="1"/>
    </font>
    <font>
      <vertAlign val="superscript"/>
      <sz val="9"/>
      <color rgb="FF000000"/>
      <name val="Times New Roman"/>
      <family val="1"/>
    </font>
    <font>
      <sz val="11"/>
      <color theme="1"/>
      <name val="Calibri Light"/>
      <family val="2"/>
      <scheme val="major"/>
    </font>
    <font>
      <sz val="11"/>
      <name val="Aptos Narrow"/>
      <family val="2"/>
    </font>
    <font>
      <sz val="12"/>
      <color rgb="FF000000"/>
      <name val="Calibri Light"/>
      <family val="2"/>
    </font>
    <font>
      <i/>
      <sz val="10"/>
      <color rgb="FFFF0000"/>
      <name val="Calibri Light"/>
      <family val="2"/>
    </font>
    <font>
      <sz val="10"/>
      <color rgb="FF000000"/>
      <name val="Calibri Light"/>
      <family val="2"/>
    </font>
    <font>
      <b/>
      <sz val="10"/>
      <name val="Calibri Light"/>
      <family val="2"/>
      <scheme val="major"/>
    </font>
    <font>
      <b/>
      <sz val="12"/>
      <color theme="1"/>
      <name val="Calibri"/>
      <family val="2"/>
      <scheme val="minor"/>
    </font>
    <font>
      <b/>
      <sz val="12"/>
      <color theme="1"/>
      <name val="Futura Bk BT"/>
      <family val="2"/>
    </font>
    <font>
      <sz val="12"/>
      <color theme="1"/>
      <name val="Futura Bk BT"/>
      <family val="2"/>
    </font>
    <font>
      <b/>
      <sz val="11"/>
      <color rgb="FF000000"/>
      <name val="Calibri Light"/>
      <family val="2"/>
    </font>
    <font>
      <sz val="9"/>
      <color indexed="81"/>
      <name val="Tahoma"/>
      <family val="2"/>
    </font>
  </fonts>
  <fills count="11">
    <fill>
      <patternFill patternType="none"/>
    </fill>
    <fill>
      <patternFill patternType="gray125"/>
    </fill>
    <fill>
      <patternFill patternType="solid">
        <fgColor theme="9" tint="0.59999389629810485"/>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rgb="FFC6E0B4"/>
        <bgColor rgb="FFC6E0B4"/>
      </patternFill>
    </fill>
    <fill>
      <patternFill patternType="solid">
        <fgColor theme="9"/>
        <bgColor indexed="64"/>
      </patternFill>
    </fill>
    <fill>
      <patternFill patternType="solid">
        <fgColor rgb="FFFFFF00"/>
        <bgColor indexed="64"/>
      </patternFill>
    </fill>
    <fill>
      <patternFill patternType="solid">
        <fgColor rgb="FF92D050"/>
        <bgColor rgb="FFC6E0B4"/>
      </patternFill>
    </fill>
    <fill>
      <patternFill patternType="solid">
        <fgColor rgb="FFFFC00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indexed="64"/>
      </top>
      <bottom style="thin">
        <color indexed="64"/>
      </bottom>
      <diagonal/>
    </border>
    <border>
      <left/>
      <right style="thin">
        <color rgb="FF000000"/>
      </right>
      <top style="thin">
        <color indexed="64"/>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28" fillId="0" borderId="0"/>
  </cellStyleXfs>
  <cellXfs count="218">
    <xf numFmtId="0" fontId="0" fillId="0" borderId="0" xfId="0"/>
    <xf numFmtId="0" fontId="2" fillId="0" borderId="1" xfId="0" applyFont="1" applyBorder="1" applyAlignment="1">
      <alignment vertical="center"/>
    </xf>
    <xf numFmtId="0" fontId="2" fillId="0" borderId="0" xfId="0" applyFont="1" applyAlignment="1">
      <alignment vertical="center"/>
    </xf>
    <xf numFmtId="0" fontId="1" fillId="2" borderId="1" xfId="0" applyFont="1" applyFill="1" applyBorder="1" applyAlignment="1">
      <alignment vertical="center" wrapText="1"/>
    </xf>
    <xf numFmtId="0" fontId="6" fillId="0" borderId="0" xfId="0" applyFont="1" applyAlignment="1">
      <alignment vertical="center"/>
    </xf>
    <xf numFmtId="10" fontId="2" fillId="0" borderId="0" xfId="0" applyNumberFormat="1" applyFont="1" applyAlignment="1">
      <alignment vertical="center"/>
    </xf>
    <xf numFmtId="0" fontId="1" fillId="0" borderId="0" xfId="0" applyFont="1" applyAlignment="1">
      <alignment horizontal="right" vertical="center" indent="1"/>
    </xf>
    <xf numFmtId="0" fontId="6" fillId="0" borderId="0" xfId="0" applyFont="1" applyAlignment="1">
      <alignment vertical="center" wrapText="1"/>
    </xf>
    <xf numFmtId="0" fontId="14" fillId="0" borderId="1" xfId="0" applyFont="1" applyBorder="1" applyAlignment="1">
      <alignment horizontal="center" vertical="center" wrapText="1"/>
    </xf>
    <xf numFmtId="0" fontId="12" fillId="0" borderId="0" xfId="0" applyFont="1" applyAlignment="1">
      <alignment vertical="center"/>
    </xf>
    <xf numFmtId="0" fontId="11" fillId="0" borderId="1" xfId="0" applyFont="1" applyBorder="1" applyAlignment="1">
      <alignment horizontal="center" vertical="center"/>
    </xf>
    <xf numFmtId="0" fontId="2" fillId="2" borderId="1" xfId="0" applyFont="1" applyFill="1" applyBorder="1" applyAlignment="1">
      <alignment vertical="center"/>
    </xf>
    <xf numFmtId="0" fontId="19" fillId="0" borderId="1" xfId="0" applyFont="1" applyBorder="1" applyAlignment="1">
      <alignment horizontal="center" vertical="center" wrapText="1"/>
    </xf>
    <xf numFmtId="0" fontId="19"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7" fillId="0" borderId="0" xfId="0" applyFont="1" applyAlignment="1">
      <alignment horizontal="left" vertical="center"/>
    </xf>
    <xf numFmtId="0" fontId="11" fillId="0" borderId="1" xfId="0" applyFont="1" applyBorder="1" applyAlignment="1">
      <alignment horizontal="center" vertical="center" wrapText="1"/>
    </xf>
    <xf numFmtId="0" fontId="13" fillId="2" borderId="1" xfId="0" applyFont="1" applyFill="1" applyBorder="1" applyAlignment="1">
      <alignment horizontal="right" vertical="center" wrapText="1"/>
    </xf>
    <xf numFmtId="0" fontId="13" fillId="0" borderId="5" xfId="0" applyFont="1" applyBorder="1" applyAlignment="1">
      <alignment horizontal="right" vertical="center" wrapText="1"/>
    </xf>
    <xf numFmtId="0" fontId="14" fillId="0" borderId="0" xfId="0" applyFont="1" applyAlignment="1">
      <alignment horizontal="center" vertical="center" wrapText="1"/>
    </xf>
    <xf numFmtId="0" fontId="11" fillId="4" borderId="1" xfId="0" applyFont="1" applyFill="1" applyBorder="1" applyAlignment="1">
      <alignment horizontal="center" vertical="center"/>
    </xf>
    <xf numFmtId="0" fontId="13" fillId="0" borderId="0" xfId="0" applyFont="1" applyAlignment="1">
      <alignment vertical="center" wrapText="1"/>
    </xf>
    <xf numFmtId="0" fontId="13" fillId="0" borderId="11" xfId="0" applyFont="1" applyBorder="1" applyAlignment="1">
      <alignment vertical="center"/>
    </xf>
    <xf numFmtId="0" fontId="13" fillId="0" borderId="0" xfId="0" applyFont="1" applyAlignment="1">
      <alignment vertical="center"/>
    </xf>
    <xf numFmtId="0" fontId="21" fillId="2" borderId="2" xfId="0" applyFont="1" applyFill="1" applyBorder="1" applyAlignment="1">
      <alignment horizontal="center" vertical="center" wrapText="1"/>
    </xf>
    <xf numFmtId="0" fontId="20" fillId="0" borderId="0" xfId="0" applyFont="1"/>
    <xf numFmtId="0" fontId="12" fillId="0" borderId="0" xfId="0" applyFont="1"/>
    <xf numFmtId="0" fontId="2" fillId="0" borderId="0" xfId="0" applyFont="1" applyAlignment="1">
      <alignment horizontal="left" vertical="center"/>
    </xf>
    <xf numFmtId="0" fontId="2" fillId="0" borderId="0" xfId="0" applyFont="1" applyAlignment="1">
      <alignment vertical="center" wrapText="1"/>
    </xf>
    <xf numFmtId="0" fontId="18" fillId="2" borderId="1" xfId="0" applyFont="1" applyFill="1" applyBorder="1" applyAlignment="1">
      <alignment vertical="center" wrapText="1"/>
    </xf>
    <xf numFmtId="0" fontId="0" fillId="0" borderId="0" xfId="0" applyAlignment="1">
      <alignment horizontal="left" vertical="center" wrapText="1"/>
    </xf>
    <xf numFmtId="0" fontId="13" fillId="0" borderId="0" xfId="0" applyFont="1" applyAlignment="1">
      <alignment horizontal="left" wrapText="1"/>
    </xf>
    <xf numFmtId="0" fontId="1" fillId="2" borderId="1" xfId="0" applyFont="1" applyFill="1" applyBorder="1" applyAlignment="1">
      <alignment vertical="center"/>
    </xf>
    <xf numFmtId="0" fontId="1" fillId="4" borderId="7"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7" fillId="2"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4" fillId="0" borderId="0" xfId="0" applyFont="1" applyAlignment="1">
      <alignment horizontal="center" vertical="center" wrapText="1"/>
    </xf>
    <xf numFmtId="0" fontId="3" fillId="0" borderId="0" xfId="0" applyFont="1" applyAlignment="1">
      <alignment horizontal="left" vertical="center" wrapText="1"/>
    </xf>
    <xf numFmtId="0" fontId="12" fillId="0" borderId="0" xfId="0" applyFont="1" applyAlignment="1">
      <alignment horizontal="left" vertical="top"/>
    </xf>
    <xf numFmtId="0" fontId="1" fillId="0" borderId="0" xfId="0" applyFont="1" applyAlignment="1">
      <alignment horizontal="center" vertical="center" wrapText="1"/>
    </xf>
    <xf numFmtId="0" fontId="2" fillId="0" borderId="0" xfId="0" applyFont="1" applyAlignment="1">
      <alignment horizontal="center" vertical="center"/>
    </xf>
    <xf numFmtId="0" fontId="5" fillId="0" borderId="0" xfId="0" applyFont="1" applyAlignment="1">
      <alignment horizontal="left" vertical="center" wrapText="1"/>
    </xf>
    <xf numFmtId="0" fontId="8" fillId="2" borderId="15" xfId="0" applyFont="1" applyFill="1" applyBorder="1" applyAlignment="1">
      <alignment horizontal="center" vertical="center" wrapText="1"/>
    </xf>
    <xf numFmtId="0" fontId="3" fillId="2" borderId="1" xfId="0" applyFont="1" applyFill="1" applyBorder="1" applyAlignment="1">
      <alignment vertical="center" wrapText="1"/>
    </xf>
    <xf numFmtId="0" fontId="6" fillId="0" borderId="0" xfId="0" applyFont="1"/>
    <xf numFmtId="0" fontId="2" fillId="0" borderId="0" xfId="0" applyFont="1"/>
    <xf numFmtId="0" fontId="11" fillId="0" borderId="0" xfId="0" applyFont="1"/>
    <xf numFmtId="0" fontId="2" fillId="0" borderId="0" xfId="0" applyFont="1" applyAlignment="1">
      <alignment horizontal="right" vertical="center"/>
    </xf>
    <xf numFmtId="0" fontId="30" fillId="0" borderId="1" xfId="0" applyFont="1" applyBorder="1" applyAlignment="1">
      <alignment horizontal="center" vertical="center" wrapText="1"/>
    </xf>
    <xf numFmtId="0" fontId="31" fillId="0" borderId="1" xfId="0" applyFont="1" applyBorder="1" applyAlignment="1">
      <alignment horizontal="center" vertical="center" wrapText="1"/>
    </xf>
    <xf numFmtId="0" fontId="2" fillId="4" borderId="1" xfId="0" applyFont="1" applyFill="1" applyBorder="1" applyAlignment="1">
      <alignment horizontal="center" vertical="center"/>
    </xf>
    <xf numFmtId="10" fontId="11" fillId="0" borderId="1" xfId="0" applyNumberFormat="1" applyFont="1" applyBorder="1" applyAlignment="1">
      <alignment horizontal="center" vertical="center" wrapText="1"/>
    </xf>
    <xf numFmtId="0" fontId="2" fillId="0" borderId="1" xfId="0" applyFont="1" applyBorder="1" applyAlignment="1">
      <alignment horizontal="left" vertical="center"/>
    </xf>
    <xf numFmtId="0" fontId="34" fillId="0" borderId="0" xfId="0" applyFont="1" applyAlignment="1">
      <alignment vertical="center"/>
    </xf>
    <xf numFmtId="0" fontId="34" fillId="0" borderId="0" xfId="0" applyFont="1"/>
    <xf numFmtId="0" fontId="37" fillId="0" borderId="1" xfId="0" applyFont="1" applyBorder="1" applyAlignment="1">
      <alignment horizontal="center" vertical="center" wrapText="1"/>
    </xf>
    <xf numFmtId="0" fontId="34" fillId="0" borderId="1" xfId="0" applyFont="1" applyBorder="1" applyAlignment="1">
      <alignment horizontal="left" vertical="center"/>
    </xf>
    <xf numFmtId="0" fontId="38" fillId="0" borderId="0" xfId="0" applyFont="1" applyAlignment="1">
      <alignment vertical="center"/>
    </xf>
    <xf numFmtId="0" fontId="6" fillId="0" borderId="0" xfId="0" applyFont="1" applyAlignment="1">
      <alignment horizontal="left"/>
    </xf>
    <xf numFmtId="0" fontId="2" fillId="0" borderId="0" xfId="0" applyFont="1" applyAlignment="1">
      <alignment horizontal="center" vertical="center" wrapText="1"/>
    </xf>
    <xf numFmtId="0" fontId="2" fillId="0" borderId="7" xfId="0" applyFont="1" applyBorder="1" applyAlignment="1">
      <alignment horizontal="left" vertical="center"/>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0" xfId="0" applyFont="1" applyAlignment="1">
      <alignment horizontal="center" wrapText="1"/>
    </xf>
    <xf numFmtId="0" fontId="29" fillId="5" borderId="1" xfId="0" applyFont="1" applyFill="1" applyBorder="1" applyAlignment="1">
      <alignment horizontal="left" vertical="center" wrapText="1"/>
    </xf>
    <xf numFmtId="0" fontId="2" fillId="0" borderId="5" xfId="0" applyFont="1" applyBorder="1" applyAlignment="1">
      <alignment horizontal="center" vertical="center"/>
    </xf>
    <xf numFmtId="0" fontId="22" fillId="0" borderId="0" xfId="0" applyFont="1"/>
    <xf numFmtId="0" fontId="0" fillId="0" borderId="0" xfId="0" applyAlignment="1">
      <alignment horizontal="left" wrapText="1"/>
    </xf>
    <xf numFmtId="0" fontId="0" fillId="0" borderId="0" xfId="0" applyAlignment="1">
      <alignment vertical="top" wrapText="1"/>
    </xf>
    <xf numFmtId="0" fontId="40" fillId="6" borderId="21" xfId="0" applyFont="1" applyFill="1" applyBorder="1" applyAlignment="1">
      <alignment vertical="center"/>
    </xf>
    <xf numFmtId="0" fontId="40" fillId="0" borderId="21" xfId="0" applyFont="1" applyBorder="1" applyAlignment="1">
      <alignment horizontal="center" vertical="center"/>
    </xf>
    <xf numFmtId="0" fontId="3" fillId="2" borderId="1" xfId="0" applyFont="1" applyFill="1" applyBorder="1" applyAlignment="1">
      <alignment vertical="center"/>
    </xf>
    <xf numFmtId="0" fontId="4" fillId="0" borderId="0" xfId="0" applyFont="1" applyAlignment="1">
      <alignment vertical="center"/>
    </xf>
    <xf numFmtId="165" fontId="2" fillId="0" borderId="0" xfId="0" applyNumberFormat="1" applyFont="1" applyAlignment="1">
      <alignment vertical="center"/>
    </xf>
    <xf numFmtId="0" fontId="41" fillId="2" borderId="1" xfId="0" applyFont="1" applyFill="1" applyBorder="1" applyAlignment="1">
      <alignment horizontal="center" vertical="center" wrapText="1"/>
    </xf>
    <xf numFmtId="0" fontId="42" fillId="0" borderId="0" xfId="0" applyFont="1" applyAlignment="1">
      <alignment horizontal="left" vertical="center"/>
    </xf>
    <xf numFmtId="0" fontId="43" fillId="0" borderId="1" xfId="0" applyFont="1" applyBorder="1" applyAlignment="1">
      <alignment horizontal="center" vertical="center" wrapText="1"/>
    </xf>
    <xf numFmtId="0" fontId="44" fillId="0" borderId="1" xfId="0" applyFont="1" applyBorder="1" applyAlignment="1">
      <alignment horizontal="center" vertical="center" wrapText="1"/>
    </xf>
    <xf numFmtId="0" fontId="46" fillId="0" borderId="1" xfId="0" applyFont="1" applyBorder="1" applyAlignment="1">
      <alignment horizontal="center" vertical="center" wrapText="1"/>
    </xf>
    <xf numFmtId="0" fontId="47" fillId="0" borderId="0" xfId="0" applyFont="1" applyAlignment="1">
      <alignment horizontal="left" vertical="center"/>
    </xf>
    <xf numFmtId="0" fontId="44" fillId="0" borderId="0" xfId="0" applyFont="1" applyAlignment="1">
      <alignment horizontal="center" vertical="center" wrapText="1"/>
    </xf>
    <xf numFmtId="0" fontId="22" fillId="0" borderId="0" xfId="0" applyFont="1" applyAlignment="1">
      <alignment vertical="center"/>
    </xf>
    <xf numFmtId="0" fontId="45" fillId="0" borderId="0" xfId="0" applyFont="1" applyAlignment="1">
      <alignment vertical="center"/>
    </xf>
    <xf numFmtId="0" fontId="40" fillId="0" borderId="21" xfId="0" applyFont="1" applyBorder="1" applyAlignment="1">
      <alignment horizontal="center" vertical="center" wrapText="1"/>
    </xf>
    <xf numFmtId="0" fontId="58" fillId="7" borderId="1" xfId="0" applyFont="1" applyFill="1" applyBorder="1" applyAlignment="1">
      <alignment wrapText="1"/>
    </xf>
    <xf numFmtId="0" fontId="59" fillId="0" borderId="1" xfId="0" quotePrefix="1" applyFont="1" applyBorder="1" applyAlignment="1">
      <alignment horizontal="left" vertical="center" wrapText="1"/>
    </xf>
    <xf numFmtId="0" fontId="60" fillId="0" borderId="1" xfId="0" applyFont="1" applyBorder="1" applyAlignment="1">
      <alignment horizontal="left" vertical="center" wrapText="1"/>
    </xf>
    <xf numFmtId="0" fontId="2" fillId="8" borderId="0" xfId="0" applyFont="1" applyFill="1" applyAlignment="1">
      <alignment vertical="center"/>
    </xf>
    <xf numFmtId="1" fontId="2" fillId="0" borderId="0" xfId="0" applyNumberFormat="1" applyFont="1" applyAlignment="1">
      <alignment vertical="center"/>
    </xf>
    <xf numFmtId="0" fontId="5" fillId="3" borderId="0" xfId="0" applyFont="1" applyFill="1" applyAlignment="1">
      <alignment horizontal="left" vertical="center" wrapText="1"/>
    </xf>
    <xf numFmtId="0" fontId="2" fillId="3" borderId="1" xfId="0" applyFont="1" applyFill="1" applyBorder="1" applyAlignment="1">
      <alignment horizontal="left" vertical="center" wrapText="1"/>
    </xf>
    <xf numFmtId="14" fontId="2" fillId="3" borderId="1" xfId="0" applyNumberFormat="1" applyFont="1" applyFill="1" applyBorder="1" applyAlignment="1">
      <alignment horizontal="left" vertical="center" wrapText="1"/>
    </xf>
    <xf numFmtId="0" fontId="52" fillId="0" borderId="1" xfId="0" applyFont="1" applyBorder="1" applyAlignment="1">
      <alignment horizontal="left" vertical="center" wrapText="1"/>
    </xf>
    <xf numFmtId="0" fontId="6" fillId="0" borderId="0" xfId="0" applyFont="1" applyAlignment="1">
      <alignment horizontal="left"/>
    </xf>
    <xf numFmtId="0" fontId="3" fillId="2" borderId="1" xfId="0" applyFont="1" applyFill="1" applyBorder="1" applyAlignment="1">
      <alignment horizontal="left" vertical="center" wrapText="1"/>
    </xf>
    <xf numFmtId="0" fontId="12" fillId="0" borderId="1" xfId="0" applyFont="1" applyBorder="1" applyAlignment="1">
      <alignment horizontal="left" vertical="top" wrapText="1"/>
    </xf>
    <xf numFmtId="0" fontId="12" fillId="0" borderId="1" xfId="0" applyFont="1" applyBorder="1" applyAlignment="1">
      <alignment horizontal="left" vertical="top"/>
    </xf>
    <xf numFmtId="0" fontId="1" fillId="2" borderId="1" xfId="0" applyFont="1" applyFill="1" applyBorder="1" applyAlignment="1">
      <alignment horizontal="center" vertical="center" wrapText="1"/>
    </xf>
    <xf numFmtId="0" fontId="2" fillId="0" borderId="5" xfId="0" applyFont="1" applyBorder="1" applyAlignment="1">
      <alignment horizontal="left" vertical="center"/>
    </xf>
    <xf numFmtId="0" fontId="52" fillId="0" borderId="7" xfId="0" applyFont="1" applyBorder="1" applyAlignment="1">
      <alignment horizontal="left" vertical="center"/>
    </xf>
    <xf numFmtId="0" fontId="52" fillId="0" borderId="5" xfId="0" applyFont="1" applyBorder="1" applyAlignment="1">
      <alignment horizontal="left" vertical="center" wrapText="1"/>
    </xf>
    <xf numFmtId="14" fontId="52" fillId="0" borderId="1" xfId="0" applyNumberFormat="1" applyFont="1" applyBorder="1" applyAlignment="1">
      <alignment horizontal="left" vertical="center" wrapText="1"/>
    </xf>
    <xf numFmtId="0" fontId="2" fillId="2" borderId="1" xfId="0" applyFont="1" applyFill="1" applyBorder="1" applyAlignment="1">
      <alignment horizontal="center" vertical="center" wrapText="1"/>
    </xf>
    <xf numFmtId="0" fontId="2" fillId="0" borderId="1" xfId="0" applyFont="1" applyBorder="1" applyAlignment="1">
      <alignment horizontal="left" vertical="center"/>
    </xf>
    <xf numFmtId="0" fontId="4" fillId="2" borderId="1" xfId="0" applyFont="1" applyFill="1" applyBorder="1" applyAlignment="1">
      <alignment horizontal="center" vertical="center" wrapText="1"/>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4" fillId="0" borderId="0" xfId="0" applyFont="1" applyAlignment="1">
      <alignment horizontal="left" wrapText="1"/>
    </xf>
    <xf numFmtId="0" fontId="4" fillId="0" borderId="0" xfId="0" applyFont="1" applyAlignment="1">
      <alignment horizontal="center" wrapText="1"/>
    </xf>
    <xf numFmtId="0" fontId="57" fillId="0" borderId="5" xfId="0" applyFont="1" applyBorder="1" applyAlignment="1">
      <alignment horizontal="left" vertical="center" wrapText="1"/>
    </xf>
    <xf numFmtId="0" fontId="57" fillId="0" borderId="6" xfId="0" applyFont="1" applyBorder="1" applyAlignment="1">
      <alignment horizontal="left" vertical="center" wrapText="1"/>
    </xf>
    <xf numFmtId="0" fontId="57" fillId="0" borderId="7" xfId="0" applyFont="1" applyBorder="1" applyAlignment="1">
      <alignment horizontal="left" vertical="center" wrapText="1"/>
    </xf>
    <xf numFmtId="0" fontId="11" fillId="0" borderId="5" xfId="0" applyFont="1" applyBorder="1" applyAlignment="1">
      <alignment horizontal="left" vertical="center" wrapText="1"/>
    </xf>
    <xf numFmtId="0" fontId="11" fillId="0" borderId="6" xfId="0" applyFont="1" applyBorder="1" applyAlignment="1">
      <alignment horizontal="left" vertical="center" wrapText="1"/>
    </xf>
    <xf numFmtId="0" fontId="11" fillId="0" borderId="7" xfId="0" applyFont="1" applyBorder="1" applyAlignment="1">
      <alignment horizontal="left" vertical="center" wrapText="1"/>
    </xf>
    <xf numFmtId="0" fontId="2" fillId="0" borderId="1" xfId="0" quotePrefix="1" applyFont="1" applyBorder="1" applyAlignment="1">
      <alignment horizontal="left" vertical="center" wrapText="1"/>
    </xf>
    <xf numFmtId="0" fontId="2" fillId="0" borderId="1" xfId="0" applyFont="1" applyBorder="1" applyAlignment="1">
      <alignment horizontal="left" vertical="center" wrapText="1"/>
    </xf>
    <xf numFmtId="0" fontId="11" fillId="0" borderId="5" xfId="0" applyFont="1" applyBorder="1" applyAlignment="1">
      <alignment horizontal="left" vertical="center"/>
    </xf>
    <xf numFmtId="0" fontId="11" fillId="0" borderId="7" xfId="0" applyFont="1" applyBorder="1" applyAlignment="1">
      <alignment horizontal="left" vertical="center"/>
    </xf>
    <xf numFmtId="0" fontId="35" fillId="0" borderId="5" xfId="0" applyFont="1" applyBorder="1" applyAlignment="1">
      <alignment horizontal="left" vertical="center" wrapText="1"/>
    </xf>
    <xf numFmtId="0" fontId="16" fillId="2" borderId="1" xfId="0" applyFont="1" applyFill="1" applyBorder="1" applyAlignment="1">
      <alignment horizontal="left" vertical="center" wrapText="1"/>
    </xf>
    <xf numFmtId="0" fontId="11" fillId="4" borderId="1" xfId="0" applyFont="1" applyFill="1" applyBorder="1" applyAlignment="1">
      <alignment horizontal="left" vertical="center" wrapText="1"/>
    </xf>
    <xf numFmtId="0" fontId="2" fillId="0" borderId="5" xfId="0" quotePrefix="1" applyFont="1" applyBorder="1" applyAlignment="1">
      <alignment horizontal="left" vertical="center" wrapText="1"/>
    </xf>
    <xf numFmtId="0" fontId="2" fillId="0" borderId="6" xfId="0" applyFont="1" applyBorder="1" applyAlignment="1">
      <alignment horizontal="left" vertical="center" wrapText="1"/>
    </xf>
    <xf numFmtId="0" fontId="2" fillId="0" borderId="7" xfId="0" applyFont="1" applyBorder="1" applyAlignment="1">
      <alignment horizontal="left" vertical="center" wrapText="1"/>
    </xf>
    <xf numFmtId="0" fontId="6" fillId="0" borderId="10" xfId="0" applyFont="1" applyBorder="1" applyAlignment="1">
      <alignment horizontal="left"/>
    </xf>
    <xf numFmtId="0" fontId="2" fillId="0" borderId="6" xfId="0" quotePrefix="1" applyFont="1" applyBorder="1" applyAlignment="1">
      <alignment horizontal="left" vertical="center" wrapText="1"/>
    </xf>
    <xf numFmtId="0" fontId="2" fillId="0" borderId="7" xfId="0" quotePrefix="1" applyFont="1" applyBorder="1" applyAlignment="1">
      <alignment horizontal="left" vertical="center" wrapText="1"/>
    </xf>
    <xf numFmtId="10" fontId="11" fillId="0" borderId="5" xfId="0" applyNumberFormat="1" applyFont="1" applyBorder="1" applyAlignment="1">
      <alignment horizontal="center" vertical="center" wrapText="1"/>
    </xf>
    <xf numFmtId="10" fontId="11" fillId="0" borderId="6" xfId="0" applyNumberFormat="1" applyFont="1" applyBorder="1" applyAlignment="1">
      <alignment horizontal="center" vertical="center" wrapText="1"/>
    </xf>
    <xf numFmtId="0" fontId="13" fillId="0" borderId="0" xfId="0" applyFont="1" applyAlignment="1">
      <alignment horizontal="left" vertical="center" wrapText="1"/>
    </xf>
    <xf numFmtId="0" fontId="54" fillId="0" borderId="21" xfId="0" applyFont="1" applyBorder="1" applyAlignment="1">
      <alignment horizontal="left" vertical="center" wrapText="1"/>
    </xf>
    <xf numFmtId="0" fontId="16" fillId="0" borderId="5" xfId="0" applyFont="1" applyBorder="1" applyAlignment="1">
      <alignment horizontal="center" vertical="center" wrapText="1"/>
    </xf>
    <xf numFmtId="0" fontId="16" fillId="0" borderId="7" xfId="0" applyFont="1" applyBorder="1" applyAlignment="1">
      <alignment horizontal="center" vertical="center" wrapText="1"/>
    </xf>
    <xf numFmtId="0" fontId="15" fillId="0" borderId="5" xfId="0" applyFont="1" applyBorder="1" applyAlignment="1">
      <alignment horizontal="left" vertical="center" wrapText="1"/>
    </xf>
    <xf numFmtId="0" fontId="15" fillId="0" borderId="7" xfId="0" applyFont="1" applyBorder="1" applyAlignment="1">
      <alignment horizontal="left" vertical="center" wrapText="1"/>
    </xf>
    <xf numFmtId="0" fontId="16" fillId="0" borderId="5" xfId="0" applyFont="1" applyBorder="1" applyAlignment="1">
      <alignment horizontal="left" vertical="center" wrapText="1"/>
    </xf>
    <xf numFmtId="0" fontId="16" fillId="0" borderId="7" xfId="0" applyFont="1" applyBorder="1" applyAlignment="1">
      <alignment horizontal="left" vertical="center" wrapText="1"/>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8" fillId="2" borderId="16" xfId="0" applyFont="1" applyFill="1" applyBorder="1" applyAlignment="1">
      <alignment horizontal="center" vertical="center" wrapText="1"/>
    </xf>
    <xf numFmtId="0" fontId="8" fillId="2" borderId="18" xfId="0" applyFont="1" applyFill="1" applyBorder="1" applyAlignment="1">
      <alignment horizontal="center" vertical="center" wrapText="1"/>
    </xf>
    <xf numFmtId="0" fontId="53" fillId="0" borderId="5" xfId="0" applyFont="1" applyBorder="1" applyAlignment="1">
      <alignment horizontal="center" vertical="center" wrapText="1"/>
    </xf>
    <xf numFmtId="0" fontId="11" fillId="0" borderId="7" xfId="0" applyFont="1" applyBorder="1" applyAlignment="1">
      <alignment horizontal="center" vertical="center" wrapText="1"/>
    </xf>
    <xf numFmtId="0" fontId="5" fillId="2" borderId="5" xfId="0" applyFont="1" applyFill="1" applyBorder="1" applyAlignment="1">
      <alignment horizontal="center" vertical="center" wrapText="1"/>
    </xf>
    <xf numFmtId="0" fontId="5" fillId="2" borderId="7"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19" xfId="0" applyFont="1" applyFill="1" applyBorder="1" applyAlignment="1">
      <alignment horizontal="center" vertical="center"/>
    </xf>
    <xf numFmtId="0" fontId="5" fillId="2" borderId="20" xfId="0" applyFont="1" applyFill="1" applyBorder="1" applyAlignment="1">
      <alignment horizontal="center" vertical="center"/>
    </xf>
    <xf numFmtId="0" fontId="10" fillId="2" borderId="16" xfId="0" applyFont="1" applyFill="1" applyBorder="1" applyAlignment="1">
      <alignment horizontal="center" vertical="center" wrapText="1"/>
    </xf>
    <xf numFmtId="0" fontId="10" fillId="2" borderId="17"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0" borderId="7" xfId="0" applyFont="1" applyBorder="1" applyAlignment="1">
      <alignment horizontal="left" vertical="center"/>
    </xf>
    <xf numFmtId="0" fontId="25" fillId="2" borderId="4" xfId="0" applyFont="1" applyFill="1" applyBorder="1" applyAlignment="1">
      <alignment horizontal="center" vertical="center" wrapText="1"/>
    </xf>
    <xf numFmtId="0" fontId="25" fillId="2" borderId="8" xfId="0" applyFont="1" applyFill="1" applyBorder="1" applyAlignment="1">
      <alignment horizontal="center" vertical="center" wrapText="1"/>
    </xf>
    <xf numFmtId="0" fontId="25" fillId="2" borderId="10" xfId="0" applyFont="1" applyFill="1" applyBorder="1" applyAlignment="1">
      <alignment horizontal="center" vertical="center" wrapText="1"/>
    </xf>
    <xf numFmtId="0" fontId="25" fillId="2" borderId="14" xfId="0" applyFont="1" applyFill="1" applyBorder="1" applyAlignment="1">
      <alignment horizontal="center" vertical="center" wrapText="1"/>
    </xf>
    <xf numFmtId="0" fontId="36" fillId="0" borderId="1" xfId="0" applyFont="1" applyBorder="1" applyAlignment="1">
      <alignment horizontal="left" vertical="top" wrapText="1"/>
    </xf>
    <xf numFmtId="0" fontId="26" fillId="0" borderId="1" xfId="0" applyFont="1" applyBorder="1" applyAlignment="1">
      <alignment horizontal="left" vertical="top" wrapText="1"/>
    </xf>
    <xf numFmtId="0" fontId="36" fillId="0" borderId="8" xfId="0" applyFont="1" applyBorder="1" applyAlignment="1">
      <alignment horizontal="left" vertical="top" wrapText="1"/>
    </xf>
    <xf numFmtId="0" fontId="26" fillId="0" borderId="10" xfId="0" applyFont="1" applyBorder="1" applyAlignment="1">
      <alignment horizontal="left" vertical="top" wrapText="1"/>
    </xf>
    <xf numFmtId="0" fontId="26" fillId="0" borderId="14" xfId="0" applyFont="1" applyBorder="1" applyAlignment="1">
      <alignment horizontal="left" vertical="top" wrapText="1"/>
    </xf>
    <xf numFmtId="0" fontId="1" fillId="2" borderId="5" xfId="0" applyFont="1" applyFill="1" applyBorder="1" applyAlignment="1">
      <alignment horizontal="left" vertical="center" wrapText="1"/>
    </xf>
    <xf numFmtId="0" fontId="1" fillId="2" borderId="6" xfId="0" applyFont="1" applyFill="1" applyBorder="1" applyAlignment="1">
      <alignment horizontal="left" vertical="center" wrapText="1"/>
    </xf>
    <xf numFmtId="0" fontId="17" fillId="2" borderId="12" xfId="0" applyFont="1" applyFill="1" applyBorder="1" applyAlignment="1">
      <alignment horizontal="center" vertical="center" wrapText="1"/>
    </xf>
    <xf numFmtId="0" fontId="17" fillId="2" borderId="9" xfId="0" applyFont="1" applyFill="1" applyBorder="1" applyAlignment="1">
      <alignment horizontal="center" vertical="center" wrapText="1"/>
    </xf>
    <xf numFmtId="0" fontId="17" fillId="2" borderId="13" xfId="0" applyFont="1" applyFill="1" applyBorder="1" applyAlignment="1">
      <alignment horizontal="center" vertical="center" wrapTex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0" fontId="13" fillId="0" borderId="0" xfId="0" applyFont="1" applyAlignment="1">
      <alignment horizontal="left" wrapText="1"/>
    </xf>
    <xf numFmtId="0" fontId="40" fillId="0" borderId="25" xfId="0" applyFont="1" applyBorder="1" applyAlignment="1">
      <alignment horizontal="center" vertical="center"/>
    </xf>
    <xf numFmtId="0" fontId="0" fillId="0" borderId="26" xfId="0" applyBorder="1" applyAlignment="1">
      <alignment horizontal="center" vertical="center"/>
    </xf>
    <xf numFmtId="0" fontId="0" fillId="0" borderId="6" xfId="0" applyBorder="1" applyAlignment="1">
      <alignment horizontal="center" vertical="center"/>
    </xf>
    <xf numFmtId="0" fontId="2" fillId="0" borderId="1" xfId="0" applyFont="1" applyBorder="1" applyAlignment="1">
      <alignment horizontal="center" vertical="center"/>
    </xf>
    <xf numFmtId="0" fontId="2" fillId="4" borderId="1" xfId="0" applyFont="1" applyFill="1" applyBorder="1" applyAlignment="1">
      <alignment horizontal="center" vertical="center"/>
    </xf>
    <xf numFmtId="164" fontId="2" fillId="4" borderId="1" xfId="0" applyNumberFormat="1" applyFont="1" applyFill="1" applyBorder="1" applyAlignment="1">
      <alignment horizontal="center" vertical="center"/>
    </xf>
    <xf numFmtId="1" fontId="2" fillId="0" borderId="1" xfId="0" applyNumberFormat="1" applyFont="1" applyBorder="1" applyAlignment="1">
      <alignment horizontal="center" vertical="center"/>
    </xf>
    <xf numFmtId="0" fontId="2" fillId="2" borderId="1" xfId="0" applyFont="1" applyFill="1" applyBorder="1" applyAlignment="1">
      <alignment horizontal="center" vertical="center"/>
    </xf>
    <xf numFmtId="0" fontId="2" fillId="2" borderId="2" xfId="0" applyFont="1" applyFill="1" applyBorder="1" applyAlignment="1">
      <alignment horizontal="right" vertical="center"/>
    </xf>
    <xf numFmtId="0" fontId="2" fillId="2" borderId="3" xfId="0" applyFont="1" applyFill="1" applyBorder="1" applyAlignment="1">
      <alignment horizontal="right" vertical="center"/>
    </xf>
    <xf numFmtId="0" fontId="2" fillId="2" borderId="4" xfId="0" applyFont="1" applyFill="1" applyBorder="1" applyAlignment="1">
      <alignment horizontal="right"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2" borderId="1" xfId="0" applyFont="1" applyFill="1" applyBorder="1" applyAlignment="1">
      <alignment horizontal="right" vertical="center"/>
    </xf>
    <xf numFmtId="0" fontId="2" fillId="2" borderId="2"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12" xfId="0" applyFont="1" applyFill="1" applyBorder="1" applyAlignment="1">
      <alignment horizontal="center" vertical="center" wrapText="1"/>
    </xf>
    <xf numFmtId="0" fontId="2" fillId="2" borderId="13"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2" borderId="14"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2" borderId="1" xfId="0" applyFont="1" applyFill="1" applyBorder="1" applyAlignment="1">
      <alignment horizontal="left" vertical="center" wrapText="1"/>
    </xf>
    <xf numFmtId="0" fontId="2" fillId="2" borderId="2" xfId="0" applyFont="1" applyFill="1" applyBorder="1" applyAlignment="1">
      <alignment horizontal="center" vertical="center"/>
    </xf>
    <xf numFmtId="0" fontId="2" fillId="2" borderId="4" xfId="0" applyFont="1" applyFill="1" applyBorder="1" applyAlignment="1">
      <alignment horizontal="center" vertical="center"/>
    </xf>
    <xf numFmtId="0" fontId="54" fillId="9" borderId="21" xfId="0" applyFont="1" applyFill="1" applyBorder="1" applyAlignment="1">
      <alignment horizontal="center" vertical="center" wrapText="1"/>
    </xf>
    <xf numFmtId="0" fontId="54" fillId="9" borderId="22" xfId="0" applyFont="1" applyFill="1" applyBorder="1" applyAlignment="1">
      <alignment horizontal="center" vertical="center" wrapText="1"/>
    </xf>
    <xf numFmtId="0" fontId="54" fillId="9" borderId="23" xfId="0" applyFont="1" applyFill="1" applyBorder="1" applyAlignment="1">
      <alignment horizontal="center" vertical="center" wrapText="1"/>
    </xf>
    <xf numFmtId="0" fontId="54" fillId="9" borderId="23" xfId="0" applyFont="1" applyFill="1" applyBorder="1" applyAlignment="1">
      <alignment horizontal="center" vertical="center" wrapText="1"/>
    </xf>
    <xf numFmtId="0" fontId="55" fillId="9" borderId="21" xfId="0" applyFont="1" applyFill="1" applyBorder="1" applyAlignment="1">
      <alignment horizontal="right" vertical="center" wrapText="1"/>
    </xf>
    <xf numFmtId="0" fontId="54" fillId="9" borderId="21" xfId="0" applyFont="1" applyFill="1" applyBorder="1" applyAlignment="1">
      <alignment horizontal="center" vertical="center" wrapText="1"/>
    </xf>
    <xf numFmtId="0" fontId="54" fillId="9" borderId="24" xfId="0" applyFont="1" applyFill="1" applyBorder="1" applyAlignment="1">
      <alignment horizontal="center" vertical="center" wrapText="1"/>
    </xf>
    <xf numFmtId="0" fontId="54" fillId="9" borderId="24" xfId="0" applyFont="1" applyFill="1" applyBorder="1" applyAlignment="1">
      <alignment horizontal="center" vertical="center" wrapText="1"/>
    </xf>
    <xf numFmtId="0" fontId="61" fillId="0" borderId="21" xfId="0" applyFont="1" applyBorder="1" applyAlignment="1">
      <alignment horizontal="center" vertical="center"/>
    </xf>
    <xf numFmtId="0" fontId="40" fillId="10" borderId="21" xfId="0" applyFont="1" applyFill="1" applyBorder="1" applyAlignment="1">
      <alignment horizontal="center" vertical="center" wrapText="1"/>
    </xf>
    <xf numFmtId="0" fontId="61" fillId="0" borderId="21" xfId="0" applyFont="1" applyBorder="1" applyAlignment="1">
      <alignment horizontal="center" vertical="center" wrapText="1"/>
    </xf>
    <xf numFmtId="0" fontId="40" fillId="7" borderId="21" xfId="0" applyFont="1" applyFill="1" applyBorder="1" applyAlignment="1">
      <alignment horizontal="center" vertical="center" wrapText="1"/>
    </xf>
    <xf numFmtId="0" fontId="54" fillId="0" borderId="27" xfId="0" applyFont="1" applyBorder="1" applyAlignment="1">
      <alignment horizontal="left" vertical="center" wrapText="1"/>
    </xf>
    <xf numFmtId="0" fontId="54" fillId="0" borderId="28" xfId="0" applyFont="1" applyBorder="1" applyAlignment="1">
      <alignment horizontal="left" vertical="center" wrapText="1"/>
    </xf>
    <xf numFmtId="0" fontId="54" fillId="0" borderId="29" xfId="0" applyFont="1" applyBorder="1" applyAlignment="1">
      <alignment horizontal="left" vertical="center" wrapText="1"/>
    </xf>
    <xf numFmtId="0" fontId="40" fillId="7" borderId="21" xfId="0" applyFont="1" applyFill="1" applyBorder="1" applyAlignment="1">
      <alignment horizontal="center" vertical="center"/>
    </xf>
  </cellXfs>
  <cellStyles count="2">
    <cellStyle name="Normal" xfId="0" builtinId="0"/>
    <cellStyle name="Normal 2" xfId="1" xr:uid="{00000000-0005-0000-0000-000000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jpe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 Id="rId9" Type="http://schemas.openxmlformats.org/officeDocument/2006/relationships/image" Target="../media/image16.png"/></Relationships>
</file>

<file path=xl/drawings/_rels/drawing4.xml.rels><?xml version="1.0" encoding="UTF-8" standalone="yes"?>
<Relationships xmlns="http://schemas.openxmlformats.org/package/2006/relationships"><Relationship Id="rId3" Type="http://schemas.openxmlformats.org/officeDocument/2006/relationships/image" Target="../media/image19.jpeg"/><Relationship Id="rId7" Type="http://schemas.openxmlformats.org/officeDocument/2006/relationships/image" Target="../media/image23.png"/><Relationship Id="rId2" Type="http://schemas.openxmlformats.org/officeDocument/2006/relationships/image" Target="../media/image18.png"/><Relationship Id="rId1" Type="http://schemas.openxmlformats.org/officeDocument/2006/relationships/image" Target="../media/image17.png"/><Relationship Id="rId6" Type="http://schemas.openxmlformats.org/officeDocument/2006/relationships/image" Target="../media/image22.png"/><Relationship Id="rId5" Type="http://schemas.openxmlformats.org/officeDocument/2006/relationships/image" Target="../media/image21.png"/><Relationship Id="rId4" Type="http://schemas.openxmlformats.org/officeDocument/2006/relationships/image" Target="../media/image20.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4.v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jpeg"/></Relationships>
</file>

<file path=xl/drawings/_rels/vmlDrawing6.v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jpeg"/></Relationships>
</file>

<file path=xl/drawings/_rels/vmlDrawing7.v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jpeg"/></Relationships>
</file>

<file path=xl/drawings/drawing1.xml><?xml version="1.0" encoding="utf-8"?>
<xdr:wsDr xmlns:xdr="http://schemas.openxmlformats.org/drawingml/2006/spreadsheetDrawing" xmlns:a="http://schemas.openxmlformats.org/drawingml/2006/main">
  <xdr:twoCellAnchor editAs="oneCell">
    <xdr:from>
      <xdr:col>6</xdr:col>
      <xdr:colOff>344714</xdr:colOff>
      <xdr:row>13</xdr:row>
      <xdr:rowOff>274336</xdr:rowOff>
    </xdr:from>
    <xdr:to>
      <xdr:col>9</xdr:col>
      <xdr:colOff>1095350</xdr:colOff>
      <xdr:row>23</xdr:row>
      <xdr:rowOff>251823</xdr:rowOff>
    </xdr:to>
    <xdr:pic>
      <xdr:nvPicPr>
        <xdr:cNvPr id="2" name="Picture 1" descr="A calculator with numbers and symbols&#10;&#10;Description automatically generated">
          <a:extLst>
            <a:ext uri="{FF2B5EF4-FFF2-40B4-BE49-F238E27FC236}">
              <a16:creationId xmlns:a16="http://schemas.microsoft.com/office/drawing/2014/main" id="{5DAAB4D4-BBBE-40EF-A91F-F5AB37CD3E2C}"/>
            </a:ext>
          </a:extLst>
        </xdr:cNvPr>
        <xdr:cNvPicPr>
          <a:picLocks noChangeAspect="1"/>
        </xdr:cNvPicPr>
      </xdr:nvPicPr>
      <xdr:blipFill>
        <a:blip xmlns:r="http://schemas.openxmlformats.org/officeDocument/2006/relationships" r:embed="rId1"/>
        <a:stretch>
          <a:fillRect/>
        </a:stretch>
      </xdr:blipFill>
      <xdr:spPr>
        <a:xfrm>
          <a:off x="6794500" y="4102479"/>
          <a:ext cx="6374921" cy="2771487"/>
        </a:xfrm>
        <a:prstGeom prst="rect">
          <a:avLst/>
        </a:prstGeom>
      </xdr:spPr>
    </xdr:pic>
    <xdr:clientData/>
  </xdr:twoCellAnchor>
  <xdr:twoCellAnchor editAs="oneCell">
    <xdr:from>
      <xdr:col>14</xdr:col>
      <xdr:colOff>628621</xdr:colOff>
      <xdr:row>13</xdr:row>
      <xdr:rowOff>108857</xdr:rowOff>
    </xdr:from>
    <xdr:to>
      <xdr:col>24</xdr:col>
      <xdr:colOff>70728</xdr:colOff>
      <xdr:row>27</xdr:row>
      <xdr:rowOff>77107</xdr:rowOff>
    </xdr:to>
    <xdr:pic>
      <xdr:nvPicPr>
        <xdr:cNvPr id="3" name="Picture 2" descr="A white text on a black background&#10;&#10;Description automatically generated">
          <a:extLst>
            <a:ext uri="{FF2B5EF4-FFF2-40B4-BE49-F238E27FC236}">
              <a16:creationId xmlns:a16="http://schemas.microsoft.com/office/drawing/2014/main" id="{69F58C1C-B7A1-4B72-822A-EB89E9A04E0D}"/>
            </a:ext>
          </a:extLst>
        </xdr:cNvPr>
        <xdr:cNvPicPr>
          <a:picLocks noChangeAspect="1"/>
        </xdr:cNvPicPr>
      </xdr:nvPicPr>
      <xdr:blipFill>
        <a:blip xmlns:r="http://schemas.openxmlformats.org/officeDocument/2006/relationships" r:embed="rId2"/>
        <a:stretch>
          <a:fillRect/>
        </a:stretch>
      </xdr:blipFill>
      <xdr:spPr>
        <a:xfrm>
          <a:off x="16784835" y="3937000"/>
          <a:ext cx="6064250" cy="3778250"/>
        </a:xfrm>
        <a:prstGeom prst="rect">
          <a:avLst/>
        </a:prstGeom>
      </xdr:spPr>
    </xdr:pic>
    <xdr:clientData/>
  </xdr:twoCellAnchor>
  <xdr:twoCellAnchor editAs="oneCell">
    <xdr:from>
      <xdr:col>11</xdr:col>
      <xdr:colOff>0</xdr:colOff>
      <xdr:row>29</xdr:row>
      <xdr:rowOff>0</xdr:rowOff>
    </xdr:from>
    <xdr:to>
      <xdr:col>19</xdr:col>
      <xdr:colOff>159057</xdr:colOff>
      <xdr:row>33</xdr:row>
      <xdr:rowOff>1503852</xdr:rowOff>
    </xdr:to>
    <xdr:pic>
      <xdr:nvPicPr>
        <xdr:cNvPr id="4" name="Picture 3">
          <a:extLst>
            <a:ext uri="{FF2B5EF4-FFF2-40B4-BE49-F238E27FC236}">
              <a16:creationId xmlns:a16="http://schemas.microsoft.com/office/drawing/2014/main" id="{BEF1D291-3748-427D-9D7B-D91C7140B681}"/>
            </a:ext>
          </a:extLst>
        </xdr:cNvPr>
        <xdr:cNvPicPr>
          <a:picLocks noChangeAspect="1"/>
        </xdr:cNvPicPr>
      </xdr:nvPicPr>
      <xdr:blipFill>
        <a:blip xmlns:r="http://schemas.openxmlformats.org/officeDocument/2006/relationships" r:embed="rId3"/>
        <a:stretch>
          <a:fillRect/>
        </a:stretch>
      </xdr:blipFill>
      <xdr:spPr>
        <a:xfrm>
          <a:off x="13380357" y="8273143"/>
          <a:ext cx="5456772" cy="49872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2126875</xdr:colOff>
      <xdr:row>33</xdr:row>
      <xdr:rowOff>611841</xdr:rowOff>
    </xdr:from>
    <xdr:to>
      <xdr:col>1</xdr:col>
      <xdr:colOff>748553</xdr:colOff>
      <xdr:row>33</xdr:row>
      <xdr:rowOff>1509522</xdr:rowOff>
    </xdr:to>
    <xdr:pic>
      <xdr:nvPicPr>
        <xdr:cNvPr id="2" name="Picture 11">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2126875" y="10795747"/>
          <a:ext cx="1060078" cy="897681"/>
        </a:xfrm>
        <a:prstGeom prst="rect">
          <a:avLst/>
        </a:prstGeom>
        <a:noFill/>
        <a:ln w="1">
          <a:noFill/>
          <a:miter lim="800000"/>
          <a:headEnd/>
          <a:tailEnd type="none" w="med" len="med"/>
        </a:ln>
        <a:effectLst/>
      </xdr:spPr>
    </xdr:pic>
    <xdr:clientData/>
  </xdr:twoCellAnchor>
  <xdr:twoCellAnchor editAs="oneCell">
    <xdr:from>
      <xdr:col>8</xdr:col>
      <xdr:colOff>528918</xdr:colOff>
      <xdr:row>14</xdr:row>
      <xdr:rowOff>242047</xdr:rowOff>
    </xdr:from>
    <xdr:to>
      <xdr:col>16</xdr:col>
      <xdr:colOff>640771</xdr:colOff>
      <xdr:row>27</xdr:row>
      <xdr:rowOff>171661</xdr:rowOff>
    </xdr:to>
    <xdr:pic>
      <xdr:nvPicPr>
        <xdr:cNvPr id="3" name="Picture 5">
          <a:extLst>
            <a:ext uri="{FF2B5EF4-FFF2-40B4-BE49-F238E27FC236}">
              <a16:creationId xmlns:a16="http://schemas.microsoft.com/office/drawing/2014/main" id="{C9CAA18E-2F6D-4E9B-9739-1DF21B0AF377}"/>
            </a:ext>
          </a:extLst>
        </xdr:cNvPr>
        <xdr:cNvPicPr>
          <a:picLocks noChangeAspect="1"/>
        </xdr:cNvPicPr>
      </xdr:nvPicPr>
      <xdr:blipFill>
        <a:blip xmlns:r="http://schemas.openxmlformats.org/officeDocument/2006/relationships" r:embed="rId2"/>
        <a:stretch>
          <a:fillRect/>
        </a:stretch>
      </xdr:blipFill>
      <xdr:spPr>
        <a:xfrm>
          <a:off x="10542494" y="4823012"/>
          <a:ext cx="6154513" cy="409013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144502</xdr:colOff>
      <xdr:row>20</xdr:row>
      <xdr:rowOff>65979</xdr:rowOff>
    </xdr:from>
    <xdr:to>
      <xdr:col>3</xdr:col>
      <xdr:colOff>182602</xdr:colOff>
      <xdr:row>21</xdr:row>
      <xdr:rowOff>313629</xdr:rowOff>
    </xdr:to>
    <xdr:pic>
      <xdr:nvPicPr>
        <xdr:cNvPr id="2" name="Picture 1">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68087" y="5065442"/>
          <a:ext cx="2417027" cy="44279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19</xdr:col>
      <xdr:colOff>31514</xdr:colOff>
      <xdr:row>0</xdr:row>
      <xdr:rowOff>24309</xdr:rowOff>
    </xdr:from>
    <xdr:to>
      <xdr:col>26</xdr:col>
      <xdr:colOff>1147060</xdr:colOff>
      <xdr:row>17</xdr:row>
      <xdr:rowOff>157259</xdr:rowOff>
    </xdr:to>
    <xdr:pic>
      <xdr:nvPicPr>
        <xdr:cNvPr id="7" name="Picture 6" descr="A screenshot of a shipping container&#10;&#10;Description automatically generated">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2"/>
        <a:stretch>
          <a:fillRect/>
        </a:stretch>
      </xdr:blipFill>
      <xdr:spPr>
        <a:xfrm>
          <a:off x="17501758" y="24309"/>
          <a:ext cx="7217741" cy="4554718"/>
        </a:xfrm>
        <a:prstGeom prst="rect">
          <a:avLst/>
        </a:prstGeom>
      </xdr:spPr>
    </xdr:pic>
    <xdr:clientData/>
  </xdr:twoCellAnchor>
  <xdr:twoCellAnchor editAs="oneCell">
    <xdr:from>
      <xdr:col>3</xdr:col>
      <xdr:colOff>466260</xdr:colOff>
      <xdr:row>30</xdr:row>
      <xdr:rowOff>27070</xdr:rowOff>
    </xdr:from>
    <xdr:to>
      <xdr:col>5</xdr:col>
      <xdr:colOff>439033</xdr:colOff>
      <xdr:row>30</xdr:row>
      <xdr:rowOff>1802782</xdr:rowOff>
    </xdr:to>
    <xdr:pic>
      <xdr:nvPicPr>
        <xdr:cNvPr id="13" name="Picture 12" descr="A blue cubes stacked on top of each other&#10;&#10;Description automatically generated">
          <a:extLst>
            <a:ext uri="{FF2B5EF4-FFF2-40B4-BE49-F238E27FC236}">
              <a16:creationId xmlns:a16="http://schemas.microsoft.com/office/drawing/2014/main" id="{00000000-0008-0000-0300-00000D000000}"/>
            </a:ext>
          </a:extLst>
        </xdr:cNvPr>
        <xdr:cNvPicPr>
          <a:picLocks noChangeAspect="1"/>
        </xdr:cNvPicPr>
      </xdr:nvPicPr>
      <xdr:blipFill>
        <a:blip xmlns:r="http://schemas.openxmlformats.org/officeDocument/2006/relationships" r:embed="rId3"/>
        <a:stretch>
          <a:fillRect/>
        </a:stretch>
      </xdr:blipFill>
      <xdr:spPr>
        <a:xfrm>
          <a:off x="4768772" y="8901582"/>
          <a:ext cx="1375968" cy="1775712"/>
        </a:xfrm>
        <a:prstGeom prst="rect">
          <a:avLst/>
        </a:prstGeom>
      </xdr:spPr>
    </xdr:pic>
    <xdr:clientData/>
  </xdr:twoCellAnchor>
  <xdr:twoCellAnchor editAs="oneCell">
    <xdr:from>
      <xdr:col>1</xdr:col>
      <xdr:colOff>568015</xdr:colOff>
      <xdr:row>30</xdr:row>
      <xdr:rowOff>12081</xdr:rowOff>
    </xdr:from>
    <xdr:to>
      <xdr:col>2</xdr:col>
      <xdr:colOff>687658</xdr:colOff>
      <xdr:row>30</xdr:row>
      <xdr:rowOff>1721917</xdr:rowOff>
    </xdr:to>
    <xdr:pic>
      <xdr:nvPicPr>
        <xdr:cNvPr id="14" name="Picture 13" descr="A blue cubes stacked on top of each other&#10;&#10;Description automatically generated">
          <a:extLst>
            <a:ext uri="{FF2B5EF4-FFF2-40B4-BE49-F238E27FC236}">
              <a16:creationId xmlns:a16="http://schemas.microsoft.com/office/drawing/2014/main" id="{00000000-0008-0000-0300-00000E000000}"/>
            </a:ext>
          </a:extLst>
        </xdr:cNvPr>
        <xdr:cNvPicPr>
          <a:picLocks noChangeAspect="1"/>
        </xdr:cNvPicPr>
      </xdr:nvPicPr>
      <xdr:blipFill>
        <a:blip xmlns:r="http://schemas.openxmlformats.org/officeDocument/2006/relationships" r:embed="rId4"/>
        <a:stretch>
          <a:fillRect/>
        </a:stretch>
      </xdr:blipFill>
      <xdr:spPr>
        <a:xfrm>
          <a:off x="2491600" y="8886593"/>
          <a:ext cx="1309107" cy="1709836"/>
        </a:xfrm>
        <a:prstGeom prst="rect">
          <a:avLst/>
        </a:prstGeom>
      </xdr:spPr>
    </xdr:pic>
    <xdr:clientData/>
  </xdr:twoCellAnchor>
  <xdr:twoCellAnchor editAs="oneCell">
    <xdr:from>
      <xdr:col>6</xdr:col>
      <xdr:colOff>188952</xdr:colOff>
      <xdr:row>23</xdr:row>
      <xdr:rowOff>211311</xdr:rowOff>
    </xdr:from>
    <xdr:to>
      <xdr:col>13</xdr:col>
      <xdr:colOff>150676</xdr:colOff>
      <xdr:row>30</xdr:row>
      <xdr:rowOff>1463412</xdr:rowOff>
    </xdr:to>
    <xdr:pic>
      <xdr:nvPicPr>
        <xdr:cNvPr id="4" name="Picture 3">
          <a:extLst>
            <a:ext uri="{FF2B5EF4-FFF2-40B4-BE49-F238E27FC236}">
              <a16:creationId xmlns:a16="http://schemas.microsoft.com/office/drawing/2014/main" id="{0517A7DC-E936-0CAE-8D09-C98478D9522E}"/>
            </a:ext>
          </a:extLst>
        </xdr:cNvPr>
        <xdr:cNvPicPr>
          <a:picLocks noChangeAspect="1"/>
        </xdr:cNvPicPr>
      </xdr:nvPicPr>
      <xdr:blipFill>
        <a:blip xmlns:r="http://schemas.openxmlformats.org/officeDocument/2006/relationships" r:embed="rId5"/>
        <a:stretch>
          <a:fillRect/>
        </a:stretch>
      </xdr:blipFill>
      <xdr:spPr>
        <a:xfrm>
          <a:off x="7026818" y="6298018"/>
          <a:ext cx="5661236" cy="2994479"/>
        </a:xfrm>
        <a:prstGeom prst="rect">
          <a:avLst/>
        </a:prstGeom>
      </xdr:spPr>
    </xdr:pic>
    <xdr:clientData/>
  </xdr:twoCellAnchor>
  <xdr:twoCellAnchor editAs="oneCell">
    <xdr:from>
      <xdr:col>14</xdr:col>
      <xdr:colOff>620285</xdr:colOff>
      <xdr:row>20</xdr:row>
      <xdr:rowOff>112287</xdr:rowOff>
    </xdr:from>
    <xdr:to>
      <xdr:col>21</xdr:col>
      <xdr:colOff>767916</xdr:colOff>
      <xdr:row>30</xdr:row>
      <xdr:rowOff>693845</xdr:rowOff>
    </xdr:to>
    <xdr:pic>
      <xdr:nvPicPr>
        <xdr:cNvPr id="6" name="Picture 5">
          <a:extLst>
            <a:ext uri="{FF2B5EF4-FFF2-40B4-BE49-F238E27FC236}">
              <a16:creationId xmlns:a16="http://schemas.microsoft.com/office/drawing/2014/main" id="{3EFF7289-DCA3-71A1-EE2B-02DE5DBC227E}"/>
            </a:ext>
          </a:extLst>
        </xdr:cNvPr>
        <xdr:cNvPicPr>
          <a:picLocks noChangeAspect="1"/>
        </xdr:cNvPicPr>
      </xdr:nvPicPr>
      <xdr:blipFill>
        <a:blip xmlns:r="http://schemas.openxmlformats.org/officeDocument/2006/relationships" r:embed="rId6"/>
        <a:stretch>
          <a:fillRect/>
        </a:stretch>
      </xdr:blipFill>
      <xdr:spPr>
        <a:xfrm>
          <a:off x="13815895" y="5114848"/>
          <a:ext cx="6458911" cy="3408082"/>
        </a:xfrm>
        <a:prstGeom prst="rect">
          <a:avLst/>
        </a:prstGeom>
      </xdr:spPr>
    </xdr:pic>
    <xdr:clientData/>
  </xdr:twoCellAnchor>
  <xdr:twoCellAnchor editAs="oneCell">
    <xdr:from>
      <xdr:col>9</xdr:col>
      <xdr:colOff>250902</xdr:colOff>
      <xdr:row>9</xdr:row>
      <xdr:rowOff>0</xdr:rowOff>
    </xdr:from>
    <xdr:to>
      <xdr:col>13</xdr:col>
      <xdr:colOff>170457</xdr:colOff>
      <xdr:row>12</xdr:row>
      <xdr:rowOff>146338</xdr:rowOff>
    </xdr:to>
    <xdr:pic>
      <xdr:nvPicPr>
        <xdr:cNvPr id="8" name="Picture 7">
          <a:extLst>
            <a:ext uri="{FF2B5EF4-FFF2-40B4-BE49-F238E27FC236}">
              <a16:creationId xmlns:a16="http://schemas.microsoft.com/office/drawing/2014/main" id="{4F0CA780-D5F7-07E7-A38B-3D51EDFE702E}"/>
            </a:ext>
          </a:extLst>
        </xdr:cNvPr>
        <xdr:cNvPicPr>
          <a:picLocks noChangeAspect="1"/>
        </xdr:cNvPicPr>
      </xdr:nvPicPr>
      <xdr:blipFill>
        <a:blip xmlns:r="http://schemas.openxmlformats.org/officeDocument/2006/relationships" r:embed="rId7"/>
        <a:stretch>
          <a:fillRect/>
        </a:stretch>
      </xdr:blipFill>
      <xdr:spPr>
        <a:xfrm>
          <a:off x="9961756" y="2750634"/>
          <a:ext cx="2484335" cy="815411"/>
        </a:xfrm>
        <a:prstGeom prst="rect">
          <a:avLst/>
        </a:prstGeom>
      </xdr:spPr>
    </xdr:pic>
    <xdr:clientData/>
  </xdr:twoCellAnchor>
  <xdr:twoCellAnchor editAs="oneCell">
    <xdr:from>
      <xdr:col>3</xdr:col>
      <xdr:colOff>627257</xdr:colOff>
      <xdr:row>34</xdr:row>
      <xdr:rowOff>75890</xdr:rowOff>
    </xdr:from>
    <xdr:to>
      <xdr:col>14</xdr:col>
      <xdr:colOff>617968</xdr:colOff>
      <xdr:row>57</xdr:row>
      <xdr:rowOff>48938</xdr:rowOff>
    </xdr:to>
    <xdr:pic>
      <xdr:nvPicPr>
        <xdr:cNvPr id="9" name="Picture 8">
          <a:extLst>
            <a:ext uri="{FF2B5EF4-FFF2-40B4-BE49-F238E27FC236}">
              <a16:creationId xmlns:a16="http://schemas.microsoft.com/office/drawing/2014/main" id="{E65C9144-6D8B-D160-95E6-BC43C22F6E2A}"/>
            </a:ext>
          </a:extLst>
        </xdr:cNvPr>
        <xdr:cNvPicPr>
          <a:picLocks noChangeAspect="1"/>
        </xdr:cNvPicPr>
      </xdr:nvPicPr>
      <xdr:blipFill>
        <a:blip xmlns:r="http://schemas.openxmlformats.org/officeDocument/2006/relationships" r:embed="rId8"/>
        <a:stretch>
          <a:fillRect/>
        </a:stretch>
      </xdr:blipFill>
      <xdr:spPr>
        <a:xfrm>
          <a:off x="5018050" y="10297841"/>
          <a:ext cx="8795528" cy="4247682"/>
        </a:xfrm>
        <a:prstGeom prst="rect">
          <a:avLst/>
        </a:prstGeom>
      </xdr:spPr>
    </xdr:pic>
    <xdr:clientData/>
  </xdr:twoCellAnchor>
  <xdr:twoCellAnchor editAs="oneCell">
    <xdr:from>
      <xdr:col>0</xdr:col>
      <xdr:colOff>0</xdr:colOff>
      <xdr:row>33</xdr:row>
      <xdr:rowOff>37171</xdr:rowOff>
    </xdr:from>
    <xdr:to>
      <xdr:col>3</xdr:col>
      <xdr:colOff>503590</xdr:colOff>
      <xdr:row>67</xdr:row>
      <xdr:rowOff>125681</xdr:rowOff>
    </xdr:to>
    <xdr:pic>
      <xdr:nvPicPr>
        <xdr:cNvPr id="11" name="Picture 5">
          <a:extLst>
            <a:ext uri="{FF2B5EF4-FFF2-40B4-BE49-F238E27FC236}">
              <a16:creationId xmlns:a16="http://schemas.microsoft.com/office/drawing/2014/main" id="{FE686B24-F331-E957-CF77-192EF2DEE1B0}"/>
            </a:ext>
          </a:extLst>
        </xdr:cNvPr>
        <xdr:cNvPicPr>
          <a:picLocks noChangeAspect="1"/>
        </xdr:cNvPicPr>
      </xdr:nvPicPr>
      <xdr:blipFill>
        <a:blip xmlns:r="http://schemas.openxmlformats.org/officeDocument/2006/relationships" r:embed="rId9"/>
        <a:stretch>
          <a:fillRect/>
        </a:stretch>
      </xdr:blipFill>
      <xdr:spPr>
        <a:xfrm>
          <a:off x="0" y="10054683"/>
          <a:ext cx="4801270" cy="630643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533400</xdr:colOff>
      <xdr:row>2</xdr:row>
      <xdr:rowOff>57150</xdr:rowOff>
    </xdr:from>
    <xdr:to>
      <xdr:col>4</xdr:col>
      <xdr:colOff>729267</xdr:colOff>
      <xdr:row>2</xdr:row>
      <xdr:rowOff>3514725</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stretch>
          <a:fillRect/>
        </a:stretch>
      </xdr:blipFill>
      <xdr:spPr>
        <a:xfrm>
          <a:off x="533400" y="752475"/>
          <a:ext cx="5301267" cy="3457575"/>
        </a:xfrm>
        <a:prstGeom prst="rect">
          <a:avLst/>
        </a:prstGeom>
      </xdr:spPr>
    </xdr:pic>
    <xdr:clientData/>
  </xdr:twoCellAnchor>
  <xdr:twoCellAnchor editAs="oneCell">
    <xdr:from>
      <xdr:col>0</xdr:col>
      <xdr:colOff>619126</xdr:colOff>
      <xdr:row>2</xdr:row>
      <xdr:rowOff>3476624</xdr:rowOff>
    </xdr:from>
    <xdr:to>
      <xdr:col>4</xdr:col>
      <xdr:colOff>373821</xdr:colOff>
      <xdr:row>3</xdr:row>
      <xdr:rowOff>2939785</xdr:rowOff>
    </xdr:to>
    <xdr:pic>
      <xdr:nvPicPr>
        <xdr:cNvPr id="7"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cstate="print"/>
        <a:stretch>
          <a:fillRect/>
        </a:stretch>
      </xdr:blipFill>
      <xdr:spPr>
        <a:xfrm>
          <a:off x="619126" y="4180009"/>
          <a:ext cx="5027735" cy="3372221"/>
        </a:xfrm>
        <a:prstGeom prst="rect">
          <a:avLst/>
        </a:prstGeom>
      </xdr:spPr>
    </xdr:pic>
    <xdr:clientData/>
  </xdr:twoCellAnchor>
  <xdr:twoCellAnchor editAs="oneCell">
    <xdr:from>
      <xdr:col>3</xdr:col>
      <xdr:colOff>437323</xdr:colOff>
      <xdr:row>10</xdr:row>
      <xdr:rowOff>28575</xdr:rowOff>
    </xdr:from>
    <xdr:to>
      <xdr:col>4</xdr:col>
      <xdr:colOff>465897</xdr:colOff>
      <xdr:row>12</xdr:row>
      <xdr:rowOff>273800</xdr:rowOff>
    </xdr:to>
    <xdr:pic>
      <xdr:nvPicPr>
        <xdr:cNvPr id="4" name="图片 3" descr="微信图片_20210401090949.jpg">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cstate="print"/>
        <a:stretch>
          <a:fillRect/>
        </a:stretch>
      </xdr:blipFill>
      <xdr:spPr>
        <a:xfrm>
          <a:off x="4306958" y="9775549"/>
          <a:ext cx="1433304" cy="1013851"/>
        </a:xfrm>
        <a:prstGeom prst="rect">
          <a:avLst/>
        </a:prstGeom>
      </xdr:spPr>
    </xdr:pic>
    <xdr:clientData/>
  </xdr:twoCellAnchor>
  <xdr:twoCellAnchor editAs="oneCell">
    <xdr:from>
      <xdr:col>0</xdr:col>
      <xdr:colOff>911227</xdr:colOff>
      <xdr:row>6</xdr:row>
      <xdr:rowOff>255157</xdr:rowOff>
    </xdr:from>
    <xdr:to>
      <xdr:col>1</xdr:col>
      <xdr:colOff>0</xdr:colOff>
      <xdr:row>10</xdr:row>
      <xdr:rowOff>57149</xdr:rowOff>
    </xdr:to>
    <xdr:pic>
      <xdr:nvPicPr>
        <xdr:cNvPr id="4099" name="Picture 3">
          <a:extLst>
            <a:ext uri="{FF2B5EF4-FFF2-40B4-BE49-F238E27FC236}">
              <a16:creationId xmlns:a16="http://schemas.microsoft.com/office/drawing/2014/main" id="{00000000-0008-0000-0400-00000310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flipV="1">
          <a:off x="911227" y="8800880"/>
          <a:ext cx="1047327" cy="1018438"/>
        </a:xfrm>
        <a:prstGeom prst="rect">
          <a:avLst/>
        </a:prstGeom>
        <a:noFill/>
        <a:ln w="1">
          <a:noFill/>
          <a:miter lim="800000"/>
          <a:headEnd/>
          <a:tailEnd type="none" w="med" len="med"/>
        </a:ln>
        <a:effectLst/>
      </xdr:spPr>
    </xdr:pic>
    <xdr:clientData/>
  </xdr:twoCellAnchor>
  <xdr:twoCellAnchor editAs="oneCell">
    <xdr:from>
      <xdr:col>1</xdr:col>
      <xdr:colOff>390527</xdr:colOff>
      <xdr:row>15</xdr:row>
      <xdr:rowOff>104775</xdr:rowOff>
    </xdr:from>
    <xdr:to>
      <xdr:col>2</xdr:col>
      <xdr:colOff>698443</xdr:colOff>
      <xdr:row>15</xdr:row>
      <xdr:rowOff>1095375</xdr:rowOff>
    </xdr:to>
    <xdr:pic>
      <xdr:nvPicPr>
        <xdr:cNvPr id="4100" name="Picture 4">
          <a:extLst>
            <a:ext uri="{FF2B5EF4-FFF2-40B4-BE49-F238E27FC236}">
              <a16:creationId xmlns:a16="http://schemas.microsoft.com/office/drawing/2014/main" id="{00000000-0008-0000-0400-0000041000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2609852" y="11734800"/>
          <a:ext cx="1450916" cy="990600"/>
        </a:xfrm>
        <a:prstGeom prst="rect">
          <a:avLst/>
        </a:prstGeom>
        <a:noFill/>
        <a:ln w="1">
          <a:noFill/>
          <a:miter lim="800000"/>
          <a:headEnd/>
          <a:tailEnd type="none" w="med" len="med"/>
        </a:ln>
        <a:effectLst/>
      </xdr:spPr>
    </xdr:pic>
    <xdr:clientData/>
  </xdr:twoCellAnchor>
  <xdr:twoCellAnchor editAs="oneCell">
    <xdr:from>
      <xdr:col>0</xdr:col>
      <xdr:colOff>733425</xdr:colOff>
      <xdr:row>15</xdr:row>
      <xdr:rowOff>76200</xdr:rowOff>
    </xdr:from>
    <xdr:to>
      <xdr:col>0</xdr:col>
      <xdr:colOff>1145152</xdr:colOff>
      <xdr:row>15</xdr:row>
      <xdr:rowOff>1152526</xdr:rowOff>
    </xdr:to>
    <xdr:pic>
      <xdr:nvPicPr>
        <xdr:cNvPr id="4101" name="Picture 5">
          <a:extLst>
            <a:ext uri="{FF2B5EF4-FFF2-40B4-BE49-F238E27FC236}">
              <a16:creationId xmlns:a16="http://schemas.microsoft.com/office/drawing/2014/main" id="{00000000-0008-0000-0400-0000051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733425" y="11706225"/>
          <a:ext cx="411727" cy="1076326"/>
        </a:xfrm>
        <a:prstGeom prst="rect">
          <a:avLst/>
        </a:prstGeom>
        <a:noFill/>
        <a:ln w="1">
          <a:noFill/>
          <a:miter lim="800000"/>
          <a:headEnd/>
          <a:tailEnd type="none" w="med" len="med"/>
        </a:ln>
        <a:effectLst/>
      </xdr:spPr>
    </xdr:pic>
    <xdr:clientData/>
  </xdr:twoCellAnchor>
  <xdr:twoCellAnchor editAs="oneCell">
    <xdr:from>
      <xdr:col>3</xdr:col>
      <xdr:colOff>632460</xdr:colOff>
      <xdr:row>13</xdr:row>
      <xdr:rowOff>283071</xdr:rowOff>
    </xdr:from>
    <xdr:to>
      <xdr:col>5</xdr:col>
      <xdr:colOff>199937</xdr:colOff>
      <xdr:row>15</xdr:row>
      <xdr:rowOff>1185814</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7"/>
        <a:stretch>
          <a:fillRect/>
        </a:stretch>
      </xdr:blipFill>
      <xdr:spPr>
        <a:xfrm>
          <a:off x="4396556" y="11192830"/>
          <a:ext cx="2298742" cy="166780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Emma Du" id="{EA71EF00-4C1F-437F-AFA4-A92D64BE08FF}" userId="S::emma@thebasic.london::23ff4a52-6d7a-4e7b-835e-49e483cc7ec4"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7" dT="2026-04-17T14:33:37.35" personId="{EA71EF00-4C1F-437F-AFA4-A92D64BE08FF}" id="{97D1A4BE-CA1A-4679-A62C-0C4D59368C82}">
    <text>Sodium in mg x 2.5 /1000 = salt in g</text>
  </threadedComment>
  <threadedComment ref="A35" dT="2026-01-12T16:18:40.91" personId="{EA71EF00-4C1F-437F-AFA4-A92D64BE08FF}" id="{FB0F03A7-9E66-4375-B9C8-3A4F645F9A76}">
    <text xml:space="preserve">Emma Removed Molluscs on site based on Feb 2025 audit , 2024 &amp; 2025 BRC audit report .  </text>
  </threadedComment>
  <threadedComment ref="A35" dT="2026-01-12T16:19:42.35" personId="{EA71EF00-4C1F-437F-AFA4-A92D64BE08FF}" id="{DF7E8AFF-9783-4CE3-86F9-C5374C75575A}" parentId="{FB0F03A7-9E66-4375-B9C8-3A4F645F9A76}">
    <text>Also based on G008 and G009 spec</text>
  </threadedComment>
</ThreadedComments>
</file>

<file path=xl/threadedComments/threadedComment2.xml><?xml version="1.0" encoding="utf-8"?>
<ThreadedComments xmlns="http://schemas.microsoft.com/office/spreadsheetml/2018/threadedcomments" xmlns:x="http://schemas.openxmlformats.org/spreadsheetml/2006/main">
  <threadedComment ref="D24" dT="2024-11-22T14:47:27.47" personId="{EA71EF00-4C1F-437F-AFA4-A92D64BE08FF}" id="{F8DEFA65-9789-424E-93B6-1EC56A7B07B1}">
    <text>Mika’s photo indicate only 5 box/layer already sticking out</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3.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6.v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F38"/>
  <sheetViews>
    <sheetView zoomScale="85" zoomScaleNormal="85" workbookViewId="0">
      <selection activeCell="S25" sqref="S25"/>
    </sheetView>
  </sheetViews>
  <sheetFormatPr defaultColWidth="9.453125" defaultRowHeight="14.5"/>
  <cols>
    <col min="1" max="1" width="39.54296875" style="2" customWidth="1"/>
    <col min="2" max="2" width="15.54296875" style="2" customWidth="1"/>
    <col min="3" max="3" width="22" style="2" customWidth="1"/>
    <col min="4" max="4" width="15.54296875" style="2" customWidth="1"/>
    <col min="5" max="5" width="13.54296875" style="2" customWidth="1"/>
    <col min="6" max="6" width="26.453125" style="2" customWidth="1"/>
    <col min="7" max="16384" width="9.453125" style="2"/>
  </cols>
  <sheetData>
    <row r="1" spans="1:6" ht="30" customHeight="1">
      <c r="A1" s="46" t="s">
        <v>0</v>
      </c>
    </row>
    <row r="2" spans="1:6" ht="25.4" customHeight="1">
      <c r="A2" s="45" t="s">
        <v>1</v>
      </c>
      <c r="B2" s="120" t="s">
        <v>2</v>
      </c>
      <c r="C2" s="120"/>
      <c r="D2" s="120"/>
      <c r="E2" s="120"/>
      <c r="F2" s="32"/>
    </row>
    <row r="3" spans="1:6" ht="25.4" customHeight="1">
      <c r="A3" s="3" t="s">
        <v>3</v>
      </c>
      <c r="B3" s="120" t="s">
        <v>260</v>
      </c>
      <c r="C3" s="120"/>
      <c r="D3" s="120"/>
      <c r="E3" s="120"/>
    </row>
    <row r="4" spans="1:6" ht="25.4" customHeight="1">
      <c r="A4" s="3" t="s">
        <v>4</v>
      </c>
      <c r="B4" s="120" t="s">
        <v>5</v>
      </c>
      <c r="C4" s="120"/>
      <c r="D4" s="120"/>
      <c r="E4" s="120"/>
    </row>
    <row r="5" spans="1:6" ht="25.4" customHeight="1">
      <c r="A5" s="3" t="s">
        <v>6</v>
      </c>
      <c r="B5" s="120" t="s">
        <v>7</v>
      </c>
      <c r="C5" s="120"/>
      <c r="D5" s="120"/>
      <c r="E5" s="120"/>
    </row>
    <row r="6" spans="1:6" ht="25.4" customHeight="1">
      <c r="A6" s="3" t="s">
        <v>8</v>
      </c>
      <c r="B6" s="119" t="s">
        <v>9</v>
      </c>
      <c r="C6" s="120"/>
      <c r="D6" s="120"/>
      <c r="E6" s="120"/>
    </row>
    <row r="7" spans="1:6" ht="25.4" customHeight="1">
      <c r="A7" s="3" t="s">
        <v>10</v>
      </c>
      <c r="B7" s="119" t="s">
        <v>11</v>
      </c>
      <c r="C7" s="120"/>
      <c r="D7" s="120"/>
      <c r="E7" s="120"/>
    </row>
    <row r="8" spans="1:6" ht="25.4" customHeight="1">
      <c r="A8" s="3" t="s">
        <v>12</v>
      </c>
      <c r="B8" s="126" t="s">
        <v>13</v>
      </c>
      <c r="C8" s="127"/>
      <c r="D8" s="127"/>
      <c r="E8" s="128"/>
    </row>
    <row r="9" spans="1:6" ht="25.4" hidden="1" customHeight="1">
      <c r="A9" s="3" t="s">
        <v>14</v>
      </c>
      <c r="B9" s="126" t="s">
        <v>15</v>
      </c>
      <c r="C9" s="130"/>
      <c r="D9" s="130"/>
      <c r="E9" s="131"/>
    </row>
    <row r="10" spans="1:6" ht="25.4" customHeight="1">
      <c r="A10" s="3" t="s">
        <v>16</v>
      </c>
      <c r="B10" s="120" t="s">
        <v>15</v>
      </c>
      <c r="C10" s="120"/>
      <c r="D10" s="120"/>
      <c r="E10" s="120"/>
    </row>
    <row r="11" spans="1:6" ht="25.4" customHeight="1">
      <c r="A11" s="3" t="s">
        <v>17</v>
      </c>
      <c r="B11" s="120" t="s">
        <v>230</v>
      </c>
      <c r="C11" s="120"/>
      <c r="D11" s="120"/>
      <c r="E11" s="120"/>
    </row>
    <row r="12" spans="1:6" ht="25.4" hidden="1" customHeight="1">
      <c r="A12" s="3" t="s">
        <v>18</v>
      </c>
      <c r="B12" s="120" t="s">
        <v>19</v>
      </c>
      <c r="C12" s="120"/>
      <c r="D12" s="120"/>
      <c r="E12" s="120"/>
    </row>
    <row r="13" spans="1:6" ht="30" customHeight="1">
      <c r="A13" s="129" t="s">
        <v>20</v>
      </c>
      <c r="B13" s="129"/>
      <c r="C13" s="4"/>
    </row>
    <row r="14" spans="1:6" ht="30" customHeight="1">
      <c r="A14" s="19" t="s">
        <v>21</v>
      </c>
      <c r="B14" s="65" t="s">
        <v>22</v>
      </c>
    </row>
    <row r="15" spans="1:6" ht="24" customHeight="1">
      <c r="A15" s="33" t="s">
        <v>23</v>
      </c>
      <c r="B15" s="63" t="s">
        <v>24</v>
      </c>
    </row>
    <row r="16" spans="1:6" ht="24" customHeight="1">
      <c r="A16" s="33" t="s">
        <v>25</v>
      </c>
      <c r="B16" s="63" t="s">
        <v>24</v>
      </c>
    </row>
    <row r="17" spans="1:4" ht="24" customHeight="1">
      <c r="A17" s="33" t="s">
        <v>26</v>
      </c>
      <c r="B17" s="63"/>
    </row>
    <row r="18" spans="1:4" ht="24" customHeight="1">
      <c r="A18" s="33" t="s">
        <v>27</v>
      </c>
      <c r="B18" s="63"/>
    </row>
    <row r="19" spans="1:4" ht="24" customHeight="1">
      <c r="A19" s="33" t="s">
        <v>28</v>
      </c>
      <c r="B19" s="63"/>
    </row>
    <row r="20" spans="1:4" ht="24" customHeight="1">
      <c r="A20" s="33" t="s">
        <v>29</v>
      </c>
      <c r="B20" s="63"/>
    </row>
    <row r="21" spans="1:4" ht="24" customHeight="1">
      <c r="A21" s="33" t="s">
        <v>30</v>
      </c>
      <c r="B21" s="63"/>
    </row>
    <row r="22" spans="1:4" ht="24" customHeight="1">
      <c r="A22" s="33" t="s">
        <v>31</v>
      </c>
      <c r="B22" s="63"/>
    </row>
    <row r="23" spans="1:4" ht="30" customHeight="1">
      <c r="A23" s="46" t="s">
        <v>32</v>
      </c>
      <c r="B23" s="46"/>
      <c r="C23" s="46"/>
    </row>
    <row r="24" spans="1:4" ht="25.4" customHeight="1">
      <c r="A24" s="18"/>
      <c r="B24" s="65" t="s">
        <v>22</v>
      </c>
    </row>
    <row r="25" spans="1:4" ht="25.4" customHeight="1">
      <c r="A25" s="33" t="s">
        <v>34</v>
      </c>
      <c r="B25" s="63" t="s">
        <v>302</v>
      </c>
      <c r="C25" s="24"/>
    </row>
    <row r="26" spans="1:4" ht="25.4" customHeight="1">
      <c r="A26" s="33" t="s">
        <v>35</v>
      </c>
      <c r="B26" s="63" t="s">
        <v>24</v>
      </c>
      <c r="C26" s="24"/>
    </row>
    <row r="27" spans="1:4" s="47" customFormat="1" ht="30" customHeight="1">
      <c r="A27" s="97" t="s">
        <v>36</v>
      </c>
      <c r="B27" s="97"/>
      <c r="C27" s="97"/>
    </row>
    <row r="28" spans="1:4" ht="25.4" customHeight="1">
      <c r="A28" s="124" t="s">
        <v>37</v>
      </c>
      <c r="B28" s="124"/>
      <c r="C28" s="116" t="s">
        <v>38</v>
      </c>
      <c r="D28" s="118"/>
    </row>
    <row r="29" spans="1:4" ht="25.4" customHeight="1">
      <c r="A29" s="124" t="s">
        <v>39</v>
      </c>
      <c r="B29" s="124"/>
      <c r="C29" s="121" t="s">
        <v>296</v>
      </c>
      <c r="D29" s="122"/>
    </row>
    <row r="30" spans="1:4" ht="36.75" customHeight="1">
      <c r="A30" s="124" t="s">
        <v>40</v>
      </c>
      <c r="B30" s="124"/>
      <c r="C30" s="123" t="s">
        <v>261</v>
      </c>
      <c r="D30" s="118"/>
    </row>
    <row r="31" spans="1:4" ht="15" customHeight="1">
      <c r="A31" s="125"/>
      <c r="B31" s="125"/>
      <c r="C31" s="17" t="s">
        <v>41</v>
      </c>
      <c r="D31" s="10" t="s">
        <v>42</v>
      </c>
    </row>
    <row r="32" spans="1:4" ht="25.4" customHeight="1">
      <c r="A32" s="124" t="s">
        <v>43</v>
      </c>
      <c r="B32" s="124"/>
      <c r="C32" s="57" t="s">
        <v>44</v>
      </c>
      <c r="D32" s="21" t="s">
        <v>19</v>
      </c>
    </row>
    <row r="33" spans="1:6" ht="25.4" customHeight="1">
      <c r="A33" s="124" t="s">
        <v>45</v>
      </c>
      <c r="B33" s="124" t="s">
        <v>19</v>
      </c>
      <c r="C33" s="21" t="s">
        <v>19</v>
      </c>
      <c r="D33" s="10" t="s">
        <v>19</v>
      </c>
    </row>
    <row r="34" spans="1:6" ht="25.4" customHeight="1">
      <c r="A34" s="124" t="s">
        <v>46</v>
      </c>
      <c r="B34" s="124" t="s">
        <v>19</v>
      </c>
      <c r="C34" s="21" t="s">
        <v>19</v>
      </c>
      <c r="D34" s="10" t="s">
        <v>19</v>
      </c>
    </row>
    <row r="35" spans="1:6" ht="25.4" customHeight="1">
      <c r="A35" s="124" t="s">
        <v>47</v>
      </c>
      <c r="B35" s="124"/>
      <c r="C35" s="123" t="s">
        <v>297</v>
      </c>
      <c r="D35" s="118"/>
    </row>
    <row r="36" spans="1:6" ht="25.4" customHeight="1">
      <c r="A36" s="124" t="s">
        <v>48</v>
      </c>
      <c r="B36" s="124"/>
      <c r="C36" s="123" t="s">
        <v>49</v>
      </c>
      <c r="D36" s="118"/>
    </row>
    <row r="37" spans="1:6" s="47" customFormat="1" ht="30" customHeight="1">
      <c r="A37" s="97" t="s">
        <v>50</v>
      </c>
      <c r="B37" s="97"/>
      <c r="C37" s="97"/>
      <c r="E37" s="56"/>
      <c r="F37" s="2"/>
    </row>
    <row r="38" spans="1:6" ht="33" customHeight="1">
      <c r="A38" s="116" t="s">
        <v>51</v>
      </c>
      <c r="B38" s="117"/>
      <c r="C38" s="117"/>
      <c r="D38" s="117"/>
      <c r="E38" s="118"/>
    </row>
  </sheetData>
  <mergeCells count="29">
    <mergeCell ref="B8:E8"/>
    <mergeCell ref="B10:E10"/>
    <mergeCell ref="B11:E11"/>
    <mergeCell ref="B12:E12"/>
    <mergeCell ref="A13:B13"/>
    <mergeCell ref="B9:E9"/>
    <mergeCell ref="A34:B34"/>
    <mergeCell ref="A35:B35"/>
    <mergeCell ref="A36:B36"/>
    <mergeCell ref="A31:B31"/>
    <mergeCell ref="A27:C27"/>
    <mergeCell ref="C30:D30"/>
    <mergeCell ref="A30:B30"/>
    <mergeCell ref="A38:E38"/>
    <mergeCell ref="B7:E7"/>
    <mergeCell ref="B2:E2"/>
    <mergeCell ref="B3:E3"/>
    <mergeCell ref="B4:E4"/>
    <mergeCell ref="B5:E5"/>
    <mergeCell ref="B6:E6"/>
    <mergeCell ref="A37:C37"/>
    <mergeCell ref="C28:D28"/>
    <mergeCell ref="C29:D29"/>
    <mergeCell ref="C35:D35"/>
    <mergeCell ref="C36:D36"/>
    <mergeCell ref="A28:B28"/>
    <mergeCell ref="A29:B29"/>
    <mergeCell ref="A32:B32"/>
    <mergeCell ref="A33:B33"/>
  </mergeCells>
  <phoneticPr fontId="33" type="noConversion"/>
  <printOptions verticalCentered="1"/>
  <pageMargins left="0.39370078740157483" right="0.39370078740157483" top="0.98425196850393704" bottom="0.98425196850393704" header="0.39370078740157483" footer="0.39370078740157483"/>
  <pageSetup paperSize="9" scale="66" orientation="portrait" r:id="rId1"/>
  <headerFooter>
    <oddHeader>&amp;C&amp;G&amp;R&amp;9The Basic Ingredients Ltd
&amp;8 7th Floor, Kings Place, 
90 York Way, London, N1 9AG       
T: 44(0)1727 760880
Registered No. 11242078
Registered in the UK</oddHeader>
    <oddFooter>&amp;L&amp;"-,Bold"&amp;9
Doc Name: Food Specification   Doc Number: BASIC-18   Version: V03   Issue Date: 28/10/2020
Issued By: Ling Hsuan Chiu   Authorised By: Emma Du&amp;C
&amp;R&amp;"-,Bold"&amp;10Confidential&amp;"-,Regular"
 &amp;D - Page &amp;P of &amp;N</oddFooter>
  </headerFooter>
  <legacyDrawingHF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L45"/>
  <sheetViews>
    <sheetView tabSelected="1" zoomScale="70" zoomScaleNormal="70" workbookViewId="0">
      <selection activeCell="P10" sqref="P10"/>
    </sheetView>
  </sheetViews>
  <sheetFormatPr defaultColWidth="9.453125" defaultRowHeight="14.5"/>
  <cols>
    <col min="1" max="1" width="3.54296875" style="2" customWidth="1"/>
    <col min="2" max="2" width="37.453125" style="2" customWidth="1"/>
    <col min="3" max="3" width="12.453125" style="2" customWidth="1"/>
    <col min="4" max="4" width="6.54296875" style="2" customWidth="1"/>
    <col min="5" max="5" width="16" style="2" customWidth="1"/>
    <col min="6" max="6" width="16.54296875" style="2" customWidth="1"/>
    <col min="7" max="7" width="27.81640625" style="2" customWidth="1"/>
    <col min="8" max="8" width="21.1796875" style="2" customWidth="1"/>
    <col min="9" max="9" width="31.54296875" style="2" customWidth="1"/>
    <col min="10" max="10" width="20.54296875" style="2" customWidth="1"/>
    <col min="11" max="11" width="9.453125" style="2" customWidth="1"/>
    <col min="12" max="16384" width="9.453125" style="2"/>
  </cols>
  <sheetData>
    <row r="1" spans="1:10" ht="30" customHeight="1">
      <c r="A1" s="46" t="s">
        <v>52</v>
      </c>
      <c r="B1" s="46"/>
      <c r="C1" s="4"/>
    </row>
    <row r="2" spans="1:10" ht="30" customHeight="1">
      <c r="A2" s="142" t="s">
        <v>53</v>
      </c>
      <c r="B2" s="143"/>
      <c r="C2" s="142" t="s">
        <v>54</v>
      </c>
      <c r="D2" s="143"/>
      <c r="E2" s="25" t="s">
        <v>55</v>
      </c>
      <c r="F2" s="152" t="s">
        <v>56</v>
      </c>
      <c r="G2" s="153"/>
      <c r="H2" s="153"/>
      <c r="I2" s="150" t="s">
        <v>57</v>
      </c>
    </row>
    <row r="3" spans="1:10" ht="35.15" customHeight="1">
      <c r="A3" s="144" t="s">
        <v>58</v>
      </c>
      <c r="B3" s="145"/>
      <c r="C3" s="144" t="s">
        <v>59</v>
      </c>
      <c r="D3" s="145"/>
      <c r="E3" s="44" t="s">
        <v>60</v>
      </c>
      <c r="F3" s="154" t="s">
        <v>61</v>
      </c>
      <c r="G3" s="155"/>
      <c r="H3" s="155"/>
      <c r="I3" s="151"/>
    </row>
    <row r="4" spans="1:10" ht="20.149999999999999" customHeight="1">
      <c r="A4" s="116" t="s">
        <v>62</v>
      </c>
      <c r="B4" s="118"/>
      <c r="C4" s="146" t="s">
        <v>265</v>
      </c>
      <c r="D4" s="147"/>
      <c r="E4" s="53">
        <v>0.59</v>
      </c>
      <c r="F4" s="132" t="s">
        <v>290</v>
      </c>
      <c r="G4" s="133"/>
      <c r="H4" s="133"/>
      <c r="I4" s="17" t="s">
        <v>64</v>
      </c>
    </row>
    <row r="5" spans="1:10" ht="20.149999999999999" customHeight="1">
      <c r="A5" s="116" t="s">
        <v>65</v>
      </c>
      <c r="B5" s="118"/>
      <c r="C5" s="146" t="s">
        <v>265</v>
      </c>
      <c r="D5" s="147"/>
      <c r="E5" s="53">
        <v>0.18</v>
      </c>
      <c r="F5" s="132" t="s">
        <v>63</v>
      </c>
      <c r="G5" s="133"/>
      <c r="H5" s="133"/>
      <c r="I5" s="17" t="s">
        <v>64</v>
      </c>
    </row>
    <row r="6" spans="1:10" ht="20.149999999999999" customHeight="1">
      <c r="A6" s="116" t="s">
        <v>277</v>
      </c>
      <c r="B6" s="118"/>
      <c r="C6" s="146" t="s">
        <v>265</v>
      </c>
      <c r="D6" s="147"/>
      <c r="E6" s="53">
        <v>0.14000000000000001</v>
      </c>
      <c r="F6" s="132" t="s">
        <v>291</v>
      </c>
      <c r="G6" s="133"/>
      <c r="H6" s="133"/>
      <c r="I6" s="17" t="s">
        <v>64</v>
      </c>
    </row>
    <row r="7" spans="1:10" ht="20.149999999999999" customHeight="1">
      <c r="A7" s="116" t="s">
        <v>289</v>
      </c>
      <c r="B7" s="118"/>
      <c r="C7" s="146" t="s">
        <v>265</v>
      </c>
      <c r="D7" s="147"/>
      <c r="E7" s="53">
        <v>0.05</v>
      </c>
      <c r="F7" s="132" t="s">
        <v>292</v>
      </c>
      <c r="G7" s="133"/>
      <c r="H7" s="133"/>
      <c r="I7" s="17" t="s">
        <v>64</v>
      </c>
    </row>
    <row r="8" spans="1:10" ht="20.149999999999999" customHeight="1">
      <c r="A8" s="116" t="s">
        <v>66</v>
      </c>
      <c r="B8" s="118"/>
      <c r="C8" s="146" t="s">
        <v>265</v>
      </c>
      <c r="D8" s="147"/>
      <c r="E8" s="53">
        <v>2.5000000000000001E-2</v>
      </c>
      <c r="F8" s="132" t="s">
        <v>293</v>
      </c>
      <c r="G8" s="133"/>
      <c r="H8" s="133"/>
      <c r="I8" s="17" t="s">
        <v>64</v>
      </c>
    </row>
    <row r="9" spans="1:10" ht="20.149999999999999" customHeight="1">
      <c r="A9" s="116" t="s">
        <v>67</v>
      </c>
      <c r="B9" s="118"/>
      <c r="C9" s="146" t="s">
        <v>265</v>
      </c>
      <c r="D9" s="147"/>
      <c r="E9" s="53">
        <v>1.4E-2</v>
      </c>
      <c r="F9" s="132" t="s">
        <v>294</v>
      </c>
      <c r="G9" s="133"/>
      <c r="H9" s="133"/>
      <c r="I9" s="17" t="s">
        <v>64</v>
      </c>
    </row>
    <row r="10" spans="1:10" ht="20.149999999999999" customHeight="1">
      <c r="A10" s="116" t="s">
        <v>68</v>
      </c>
      <c r="B10" s="118"/>
      <c r="C10" s="116" t="s">
        <v>69</v>
      </c>
      <c r="D10" s="118"/>
      <c r="E10" s="53">
        <v>1E-3</v>
      </c>
      <c r="F10" s="132" t="s">
        <v>295</v>
      </c>
      <c r="G10" s="133"/>
      <c r="H10" s="133"/>
      <c r="I10" s="17" t="s">
        <v>64</v>
      </c>
    </row>
    <row r="11" spans="1:10" ht="15" customHeight="1">
      <c r="D11" s="6" t="s">
        <v>70</v>
      </c>
      <c r="E11" s="5">
        <f>SUM(E4:E10)</f>
        <v>1</v>
      </c>
      <c r="F11" s="5"/>
      <c r="G11" s="5"/>
      <c r="H11" s="5"/>
    </row>
    <row r="12" spans="1:10" ht="25.5" customHeight="1">
      <c r="A12" s="134" t="s">
        <v>71</v>
      </c>
      <c r="B12" s="134"/>
      <c r="C12" s="134"/>
      <c r="D12" s="134"/>
      <c r="E12" s="134"/>
      <c r="F12" s="134"/>
      <c r="G12" s="134"/>
      <c r="H12" s="134"/>
      <c r="I12" s="134"/>
      <c r="J12" s="22"/>
    </row>
    <row r="13" spans="1:10" ht="25.5" customHeight="1">
      <c r="A13" s="134"/>
      <c r="B13" s="134"/>
      <c r="C13" s="134"/>
      <c r="D13" s="134"/>
      <c r="E13" s="134"/>
      <c r="F13" s="134"/>
      <c r="G13" s="134"/>
      <c r="H13" s="134"/>
      <c r="I13" s="134"/>
      <c r="J13" s="22"/>
    </row>
    <row r="14" spans="1:10" ht="30" customHeight="1">
      <c r="A14" s="46" t="s">
        <v>72</v>
      </c>
      <c r="B14" s="7"/>
      <c r="C14" s="26" t="s">
        <v>73</v>
      </c>
    </row>
    <row r="15" spans="1:10" ht="20.149999999999999" customHeight="1">
      <c r="A15" s="148" t="s">
        <v>74</v>
      </c>
      <c r="B15" s="149"/>
      <c r="C15" s="148" t="s">
        <v>75</v>
      </c>
      <c r="D15" s="149"/>
    </row>
    <row r="16" spans="1:10" ht="31.4" customHeight="1">
      <c r="A16" s="138" t="s">
        <v>76</v>
      </c>
      <c r="B16" s="139"/>
      <c r="C16" s="136" t="s">
        <v>276</v>
      </c>
      <c r="D16" s="137"/>
    </row>
    <row r="17" spans="1:12" ht="20.149999999999999" customHeight="1">
      <c r="A17" s="138" t="s">
        <v>77</v>
      </c>
      <c r="B17" s="139"/>
      <c r="C17" s="136" t="s">
        <v>78</v>
      </c>
      <c r="D17" s="137"/>
      <c r="E17" s="55"/>
    </row>
    <row r="18" spans="1:12" ht="20.149999999999999" customHeight="1">
      <c r="A18" s="140" t="s">
        <v>79</v>
      </c>
      <c r="B18" s="141"/>
      <c r="C18" s="136" t="s">
        <v>80</v>
      </c>
      <c r="D18" s="137"/>
    </row>
    <row r="19" spans="1:12" ht="20.149999999999999" customHeight="1">
      <c r="A19" s="140" t="s">
        <v>81</v>
      </c>
      <c r="B19" s="141"/>
      <c r="C19" s="136"/>
      <c r="D19" s="137"/>
    </row>
    <row r="20" spans="1:12" ht="20.149999999999999" customHeight="1">
      <c r="A20" s="140" t="s">
        <v>82</v>
      </c>
      <c r="B20" s="141"/>
      <c r="C20" s="136"/>
      <c r="D20" s="137"/>
    </row>
    <row r="21" spans="1:12" ht="20.149999999999999" customHeight="1">
      <c r="A21" s="138" t="s">
        <v>83</v>
      </c>
      <c r="B21" s="139"/>
      <c r="C21" s="136" t="s">
        <v>84</v>
      </c>
      <c r="D21" s="137"/>
    </row>
    <row r="22" spans="1:12" ht="19.5" customHeight="1">
      <c r="A22" s="140" t="s">
        <v>85</v>
      </c>
      <c r="B22" s="141"/>
      <c r="C22" s="136" t="s">
        <v>86</v>
      </c>
      <c r="D22" s="137"/>
      <c r="E22" s="59"/>
    </row>
    <row r="23" spans="1:12" ht="20.149999999999999" customHeight="1">
      <c r="A23" s="140" t="s">
        <v>87</v>
      </c>
      <c r="B23" s="141"/>
      <c r="C23" s="136"/>
      <c r="D23" s="137"/>
    </row>
    <row r="24" spans="1:12" ht="20.149999999999999" customHeight="1">
      <c r="A24" s="140" t="s">
        <v>88</v>
      </c>
      <c r="B24" s="141"/>
      <c r="C24" s="136"/>
      <c r="D24" s="137"/>
    </row>
    <row r="25" spans="1:12" ht="20.149999999999999" customHeight="1">
      <c r="A25" s="138" t="s">
        <v>89</v>
      </c>
      <c r="B25" s="139"/>
      <c r="C25" s="136" t="s">
        <v>90</v>
      </c>
      <c r="D25" s="137"/>
    </row>
    <row r="26" spans="1:12" ht="20.149999999999999" customHeight="1">
      <c r="A26" s="138" t="s">
        <v>91</v>
      </c>
      <c r="B26" s="139"/>
      <c r="C26" s="136" t="s">
        <v>92</v>
      </c>
      <c r="D26" s="137"/>
      <c r="E26" s="2">
        <f>18.9*4</f>
        <v>75.599999999999994</v>
      </c>
      <c r="F26" s="2">
        <f>E26/481</f>
        <v>0.15717255717255715</v>
      </c>
    </row>
    <row r="27" spans="1:12" ht="20.149999999999999" customHeight="1">
      <c r="A27" s="138" t="s">
        <v>93</v>
      </c>
      <c r="B27" s="139"/>
      <c r="C27" s="136" t="s">
        <v>94</v>
      </c>
      <c r="D27" s="137"/>
      <c r="E27" s="23"/>
      <c r="F27" s="22"/>
      <c r="G27" s="22"/>
      <c r="H27" s="22"/>
      <c r="I27" s="22"/>
      <c r="J27" s="22"/>
      <c r="K27" s="22"/>
      <c r="L27" s="22"/>
    </row>
    <row r="28" spans="1:12" ht="20.149999999999999" customHeight="1">
      <c r="A28" s="24" t="s">
        <v>95</v>
      </c>
      <c r="B28" s="23"/>
      <c r="C28" s="9"/>
      <c r="E28" s="22"/>
      <c r="F28" s="22"/>
      <c r="G28" s="22"/>
      <c r="H28" s="22"/>
      <c r="I28" s="22"/>
      <c r="J28" s="22"/>
      <c r="K28" s="22"/>
      <c r="L28" s="22"/>
    </row>
    <row r="29" spans="1:12" ht="30" customHeight="1">
      <c r="A29" s="46" t="s">
        <v>96</v>
      </c>
      <c r="B29" s="4"/>
      <c r="C29" s="4"/>
      <c r="D29" s="4"/>
    </row>
    <row r="30" spans="1:12" ht="62">
      <c r="A30" s="202" t="s">
        <v>97</v>
      </c>
      <c r="B30" s="202"/>
      <c r="C30" s="202"/>
      <c r="D30" s="203" t="s">
        <v>98</v>
      </c>
      <c r="E30" s="204" t="s">
        <v>303</v>
      </c>
      <c r="F30" s="204" t="s">
        <v>304</v>
      </c>
      <c r="G30" s="205" t="s">
        <v>266</v>
      </c>
      <c r="H30" s="204" t="s">
        <v>305</v>
      </c>
      <c r="I30" s="204" t="s">
        <v>267</v>
      </c>
    </row>
    <row r="31" spans="1:12" ht="31">
      <c r="A31" s="206" t="s">
        <v>33</v>
      </c>
      <c r="B31" s="206"/>
      <c r="C31" s="206"/>
      <c r="D31" s="207" t="s">
        <v>99</v>
      </c>
      <c r="E31" s="207" t="s">
        <v>306</v>
      </c>
      <c r="F31" s="208" t="s">
        <v>307</v>
      </c>
      <c r="G31" s="209"/>
      <c r="H31" s="208"/>
      <c r="I31" s="207" t="s">
        <v>99</v>
      </c>
    </row>
    <row r="32" spans="1:12" ht="97" customHeight="1">
      <c r="A32" s="135" t="s">
        <v>268</v>
      </c>
      <c r="B32" s="135"/>
      <c r="C32" s="135"/>
      <c r="D32" s="74" t="s">
        <v>308</v>
      </c>
      <c r="E32" s="210" t="s">
        <v>22</v>
      </c>
      <c r="F32" s="210" t="s">
        <v>309</v>
      </c>
      <c r="G32" s="87" t="s">
        <v>310</v>
      </c>
      <c r="H32" s="211" t="s">
        <v>311</v>
      </c>
      <c r="I32" s="74" t="s">
        <v>312</v>
      </c>
    </row>
    <row r="33" spans="1:9" ht="84.5" customHeight="1">
      <c r="A33" s="135" t="s">
        <v>101</v>
      </c>
      <c r="B33" s="135"/>
      <c r="C33" s="135"/>
      <c r="D33" s="74" t="s">
        <v>308</v>
      </c>
      <c r="E33" s="212" t="s">
        <v>22</v>
      </c>
      <c r="F33" s="212" t="s">
        <v>22</v>
      </c>
      <c r="G33" s="87" t="s">
        <v>310</v>
      </c>
      <c r="H33" s="211" t="s">
        <v>311</v>
      </c>
      <c r="I33" s="74" t="s">
        <v>100</v>
      </c>
    </row>
    <row r="34" spans="1:9" ht="121" customHeight="1">
      <c r="A34" s="135" t="s">
        <v>102</v>
      </c>
      <c r="B34" s="135"/>
      <c r="C34" s="135"/>
      <c r="D34" s="74" t="s">
        <v>308</v>
      </c>
      <c r="E34" s="212" t="s">
        <v>22</v>
      </c>
      <c r="F34" s="212" t="s">
        <v>22</v>
      </c>
      <c r="G34" s="87" t="s">
        <v>310</v>
      </c>
      <c r="H34" s="211" t="s">
        <v>311</v>
      </c>
      <c r="I34" s="74" t="s">
        <v>100</v>
      </c>
    </row>
    <row r="35" spans="1:9" ht="15.5">
      <c r="A35" s="135" t="s">
        <v>103</v>
      </c>
      <c r="B35" s="135"/>
      <c r="C35" s="135"/>
      <c r="D35" s="74" t="s">
        <v>308</v>
      </c>
      <c r="E35" s="74" t="s">
        <v>100</v>
      </c>
      <c r="F35" s="87" t="s">
        <v>312</v>
      </c>
      <c r="G35" s="87" t="s">
        <v>19</v>
      </c>
      <c r="H35" s="213" t="s">
        <v>313</v>
      </c>
      <c r="I35" s="74" t="s">
        <v>100</v>
      </c>
    </row>
    <row r="36" spans="1:9" ht="91.5" customHeight="1">
      <c r="A36" s="214" t="s">
        <v>104</v>
      </c>
      <c r="B36" s="215"/>
      <c r="C36" s="216"/>
      <c r="D36" s="74" t="s">
        <v>308</v>
      </c>
      <c r="E36" s="210" t="s">
        <v>22</v>
      </c>
      <c r="F36" s="212" t="s">
        <v>22</v>
      </c>
      <c r="G36" s="87" t="s">
        <v>314</v>
      </c>
      <c r="H36" s="211" t="s">
        <v>311</v>
      </c>
      <c r="I36" s="74" t="s">
        <v>100</v>
      </c>
    </row>
    <row r="37" spans="1:9" ht="126.5" customHeight="1">
      <c r="A37" s="135" t="s">
        <v>105</v>
      </c>
      <c r="B37" s="135"/>
      <c r="C37" s="135"/>
      <c r="D37" s="74" t="s">
        <v>308</v>
      </c>
      <c r="E37" s="210" t="s">
        <v>22</v>
      </c>
      <c r="F37" s="210" t="s">
        <v>22</v>
      </c>
      <c r="G37" s="87" t="s">
        <v>314</v>
      </c>
      <c r="H37" s="211" t="s">
        <v>311</v>
      </c>
      <c r="I37" s="74" t="s">
        <v>100</v>
      </c>
    </row>
    <row r="38" spans="1:9" ht="15.5">
      <c r="A38" s="135" t="s">
        <v>106</v>
      </c>
      <c r="B38" s="135"/>
      <c r="C38" s="135"/>
      <c r="D38" s="74" t="s">
        <v>308</v>
      </c>
      <c r="E38" s="74" t="s">
        <v>100</v>
      </c>
      <c r="F38" s="74" t="s">
        <v>100</v>
      </c>
      <c r="G38" s="74" t="s">
        <v>19</v>
      </c>
      <c r="H38" s="217" t="s">
        <v>313</v>
      </c>
      <c r="I38" s="74" t="s">
        <v>100</v>
      </c>
    </row>
    <row r="39" spans="1:9" ht="15.5">
      <c r="A39" s="135" t="s">
        <v>107</v>
      </c>
      <c r="B39" s="135"/>
      <c r="C39" s="135"/>
      <c r="D39" s="74" t="s">
        <v>308</v>
      </c>
      <c r="E39" s="74" t="s">
        <v>100</v>
      </c>
      <c r="F39" s="74" t="s">
        <v>100</v>
      </c>
      <c r="G39" s="74" t="s">
        <v>19</v>
      </c>
      <c r="H39" s="217" t="s">
        <v>313</v>
      </c>
      <c r="I39" s="74" t="s">
        <v>100</v>
      </c>
    </row>
    <row r="40" spans="1:9" ht="15.5">
      <c r="A40" s="135" t="s">
        <v>108</v>
      </c>
      <c r="B40" s="135"/>
      <c r="C40" s="135"/>
      <c r="D40" s="74" t="s">
        <v>308</v>
      </c>
      <c r="E40" s="74" t="s">
        <v>100</v>
      </c>
      <c r="F40" s="74" t="s">
        <v>100</v>
      </c>
      <c r="G40" s="74" t="s">
        <v>19</v>
      </c>
      <c r="H40" s="217" t="s">
        <v>313</v>
      </c>
      <c r="I40" s="74" t="s">
        <v>100</v>
      </c>
    </row>
    <row r="41" spans="1:9" ht="127.5" customHeight="1">
      <c r="A41" s="135" t="s">
        <v>109</v>
      </c>
      <c r="B41" s="135"/>
      <c r="C41" s="135"/>
      <c r="D41" s="74" t="s">
        <v>308</v>
      </c>
      <c r="E41" s="74" t="s">
        <v>100</v>
      </c>
      <c r="F41" s="74" t="s">
        <v>100</v>
      </c>
      <c r="G41" s="87" t="s">
        <v>314</v>
      </c>
      <c r="H41" s="213" t="s">
        <v>313</v>
      </c>
      <c r="I41" s="74" t="s">
        <v>100</v>
      </c>
    </row>
    <row r="42" spans="1:9" ht="15.5">
      <c r="A42" s="135" t="s">
        <v>110</v>
      </c>
      <c r="B42" s="135"/>
      <c r="C42" s="135"/>
      <c r="D42" s="210" t="s">
        <v>309</v>
      </c>
      <c r="E42" s="74" t="s">
        <v>269</v>
      </c>
      <c r="F42" s="74" t="s">
        <v>269</v>
      </c>
      <c r="G42" s="74" t="s">
        <v>269</v>
      </c>
      <c r="H42" s="74" t="s">
        <v>19</v>
      </c>
      <c r="I42" s="74" t="s">
        <v>269</v>
      </c>
    </row>
    <row r="43" spans="1:9" ht="15.5">
      <c r="A43" s="135" t="s">
        <v>111</v>
      </c>
      <c r="B43" s="135"/>
      <c r="C43" s="135"/>
      <c r="D43" s="74" t="s">
        <v>308</v>
      </c>
      <c r="E43" s="74" t="s">
        <v>100</v>
      </c>
      <c r="F43" s="74" t="s">
        <v>100</v>
      </c>
      <c r="G43" s="74" t="s">
        <v>19</v>
      </c>
      <c r="H43" s="217" t="s">
        <v>313</v>
      </c>
      <c r="I43" s="74" t="s">
        <v>100</v>
      </c>
    </row>
    <row r="44" spans="1:9" ht="15.5">
      <c r="A44" s="135" t="s">
        <v>112</v>
      </c>
      <c r="B44" s="135"/>
      <c r="C44" s="135"/>
      <c r="D44" s="74" t="s">
        <v>308</v>
      </c>
      <c r="E44" s="74" t="s">
        <v>100</v>
      </c>
      <c r="F44" s="74" t="s">
        <v>100</v>
      </c>
      <c r="G44" s="74" t="s">
        <v>19</v>
      </c>
      <c r="H44" s="217" t="s">
        <v>313</v>
      </c>
      <c r="I44" s="74" t="s">
        <v>100</v>
      </c>
    </row>
    <row r="45" spans="1:9" ht="165.5" customHeight="1">
      <c r="A45" s="135" t="s">
        <v>113</v>
      </c>
      <c r="B45" s="135"/>
      <c r="C45" s="135"/>
      <c r="D45" s="74" t="s">
        <v>308</v>
      </c>
      <c r="E45" s="212" t="s">
        <v>22</v>
      </c>
      <c r="F45" s="210" t="s">
        <v>22</v>
      </c>
      <c r="G45" s="87" t="s">
        <v>314</v>
      </c>
      <c r="H45" s="211" t="s">
        <v>311</v>
      </c>
      <c r="I45" s="74" t="s">
        <v>100</v>
      </c>
    </row>
  </sheetData>
  <mergeCells count="72">
    <mergeCell ref="A45:C45"/>
    <mergeCell ref="A40:C40"/>
    <mergeCell ref="A41:C41"/>
    <mergeCell ref="A42:C42"/>
    <mergeCell ref="A43:C43"/>
    <mergeCell ref="A44:C44"/>
    <mergeCell ref="A35:C35"/>
    <mergeCell ref="A36:C36"/>
    <mergeCell ref="A37:C37"/>
    <mergeCell ref="A38:C38"/>
    <mergeCell ref="A39:C39"/>
    <mergeCell ref="G30:G31"/>
    <mergeCell ref="A31:C31"/>
    <mergeCell ref="A32:C32"/>
    <mergeCell ref="A33:C33"/>
    <mergeCell ref="A34:C34"/>
    <mergeCell ref="C6:D6"/>
    <mergeCell ref="I2:I3"/>
    <mergeCell ref="C5:D5"/>
    <mergeCell ref="F4:H4"/>
    <mergeCell ref="F2:H2"/>
    <mergeCell ref="F3:H3"/>
    <mergeCell ref="F5:H5"/>
    <mergeCell ref="F6:H6"/>
    <mergeCell ref="A27:B27"/>
    <mergeCell ref="F8:H8"/>
    <mergeCell ref="F9:H9"/>
    <mergeCell ref="A16:B16"/>
    <mergeCell ref="C8:D8"/>
    <mergeCell ref="C9:D9"/>
    <mergeCell ref="C10:D10"/>
    <mergeCell ref="A9:B9"/>
    <mergeCell ref="C15:D15"/>
    <mergeCell ref="C18:D18"/>
    <mergeCell ref="C19:D19"/>
    <mergeCell ref="A17:B17"/>
    <mergeCell ref="A18:B18"/>
    <mergeCell ref="A19:B19"/>
    <mergeCell ref="C2:D2"/>
    <mergeCell ref="C3:D3"/>
    <mergeCell ref="C4:D4"/>
    <mergeCell ref="A15:B15"/>
    <mergeCell ref="C25:D25"/>
    <mergeCell ref="A7:B7"/>
    <mergeCell ref="C7:D7"/>
    <mergeCell ref="A2:B2"/>
    <mergeCell ref="A4:B4"/>
    <mergeCell ref="A5:B5"/>
    <mergeCell ref="A6:B6"/>
    <mergeCell ref="A8:B8"/>
    <mergeCell ref="A3:B3"/>
    <mergeCell ref="C16:D16"/>
    <mergeCell ref="A10:B10"/>
    <mergeCell ref="C17:D17"/>
    <mergeCell ref="C23:D23"/>
    <mergeCell ref="C24:D24"/>
    <mergeCell ref="A23:B23"/>
    <mergeCell ref="A24:B24"/>
    <mergeCell ref="C20:D20"/>
    <mergeCell ref="C21:D21"/>
    <mergeCell ref="C22:D22"/>
    <mergeCell ref="A25:B25"/>
    <mergeCell ref="A26:B26"/>
    <mergeCell ref="A20:B20"/>
    <mergeCell ref="A21:B21"/>
    <mergeCell ref="A22:B22"/>
    <mergeCell ref="C26:D26"/>
    <mergeCell ref="C27:D27"/>
    <mergeCell ref="A30:C30"/>
    <mergeCell ref="F7:H7"/>
    <mergeCell ref="F10:H10"/>
    <mergeCell ref="A12:I13"/>
  </mergeCells>
  <phoneticPr fontId="33" type="noConversion"/>
  <printOptions verticalCentered="1"/>
  <pageMargins left="0.39370078740157483" right="0.39370078740157483" top="0.98425196850393704" bottom="0.98425196850393704" header="0.39370078740157483" footer="0.39370078740157483"/>
  <pageSetup paperSize="9" scale="58" orientation="portrait" r:id="rId1"/>
  <headerFooter>
    <oddHeader>&amp;C&amp;G&amp;R&amp;9The Basic Ingredients Ltd
&amp;8 7th Floor, Kings Place, 
90 York Way, London, N1 9AG       
T: 44(0)1727 760880
Registered No. 11242078
Registered in the UK</oddHeader>
    <oddFooter>&amp;L&amp;"-,Bold"&amp;9
Doc Name: Food Specification   Doc Number: BASIC-18   Version: V03   Issue Date: 28/10/2020
Issued By: Ling Hsuan Chiu   Authorised By: Emma Du&amp;C
&amp;R&amp;"-,Bold"&amp;10Confidential&amp;"-,Regular"
 &amp;D - Page &amp;P of &amp;N</oddFooter>
  </headerFooter>
  <drawing r:id="rId2"/>
  <legacyDrawing r:id="rId3"/>
  <legacyDrawingHF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K34"/>
  <sheetViews>
    <sheetView zoomScale="89" zoomScaleNormal="89" workbookViewId="0">
      <selection activeCell="G34" sqref="G34"/>
    </sheetView>
  </sheetViews>
  <sheetFormatPr defaultColWidth="9.453125" defaultRowHeight="14.5"/>
  <cols>
    <col min="1" max="1" width="35.54296875" style="2" customWidth="1"/>
    <col min="2" max="2" width="15" style="2" customWidth="1"/>
    <col min="3" max="3" width="16.453125" style="2" customWidth="1"/>
    <col min="4" max="4" width="17" style="2" customWidth="1"/>
    <col min="5" max="5" width="15.54296875" style="2" customWidth="1"/>
    <col min="6" max="6" width="16" style="2" customWidth="1"/>
    <col min="7" max="7" width="14" style="2" customWidth="1"/>
    <col min="8" max="8" width="16.453125" style="2" customWidth="1"/>
    <col min="9" max="9" width="17" style="2" customWidth="1"/>
    <col min="10" max="10" width="14.453125" style="2" customWidth="1"/>
    <col min="11" max="16384" width="9.453125" style="2"/>
  </cols>
  <sheetData>
    <row r="1" spans="1:11" s="47" customFormat="1" ht="30" customHeight="1">
      <c r="A1" s="46" t="s">
        <v>114</v>
      </c>
      <c r="B1" s="46"/>
      <c r="C1" s="46"/>
      <c r="D1" s="46"/>
      <c r="E1" s="46"/>
      <c r="G1" s="70"/>
      <c r="H1" s="85"/>
    </row>
    <row r="2" spans="1:11" ht="25.4" customHeight="1">
      <c r="A2" s="156" t="s">
        <v>115</v>
      </c>
      <c r="B2" s="157"/>
      <c r="C2" s="34" t="s">
        <v>116</v>
      </c>
      <c r="D2" s="35" t="s">
        <v>229</v>
      </c>
      <c r="E2" s="36" t="s">
        <v>117</v>
      </c>
      <c r="G2" s="31"/>
      <c r="H2" s="31"/>
      <c r="I2" s="31"/>
    </row>
    <row r="3" spans="1:11" ht="25.4" customHeight="1">
      <c r="A3" s="102" t="s">
        <v>262</v>
      </c>
      <c r="B3" s="158"/>
      <c r="C3" s="62"/>
      <c r="D3" s="58" t="s">
        <v>118</v>
      </c>
      <c r="E3" s="58" t="s">
        <v>119</v>
      </c>
      <c r="G3" s="31"/>
      <c r="H3" s="31"/>
      <c r="I3" s="31"/>
    </row>
    <row r="4" spans="1:11" s="47" customFormat="1" ht="30" customHeight="1">
      <c r="A4" s="46" t="s">
        <v>120</v>
      </c>
      <c r="B4" s="46"/>
      <c r="C4" s="46"/>
      <c r="D4" s="46"/>
      <c r="E4" s="46"/>
      <c r="F4" s="61"/>
      <c r="H4" s="2"/>
      <c r="I4" s="72"/>
      <c r="J4" s="72"/>
    </row>
    <row r="5" spans="1:11" ht="20.149999999999999" customHeight="1">
      <c r="A5" s="168" t="s">
        <v>121</v>
      </c>
      <c r="B5" s="169"/>
      <c r="C5" s="169"/>
      <c r="D5" s="169"/>
      <c r="E5" s="169"/>
      <c r="F5" s="63" t="s">
        <v>122</v>
      </c>
      <c r="I5" s="72"/>
      <c r="J5" s="72"/>
    </row>
    <row r="6" spans="1:11" ht="20.149999999999999" customHeight="1">
      <c r="A6" s="168" t="s">
        <v>123</v>
      </c>
      <c r="B6" s="169"/>
      <c r="C6" s="169"/>
      <c r="D6" s="169"/>
      <c r="E6" s="169"/>
      <c r="F6" s="63" t="s">
        <v>122</v>
      </c>
      <c r="I6" s="72"/>
      <c r="J6" s="72"/>
    </row>
    <row r="7" spans="1:11" s="47" customFormat="1" ht="30" customHeight="1">
      <c r="A7" s="46" t="s">
        <v>124</v>
      </c>
      <c r="B7" s="176" t="s">
        <v>125</v>
      </c>
      <c r="C7" s="176"/>
      <c r="D7" s="176"/>
      <c r="E7" s="176"/>
      <c r="F7" s="176"/>
      <c r="H7" s="2"/>
      <c r="I7" s="72"/>
      <c r="J7" s="72"/>
      <c r="K7" s="71"/>
    </row>
    <row r="8" spans="1:11" ht="20.149999999999999" customHeight="1">
      <c r="A8" s="173" t="s">
        <v>126</v>
      </c>
      <c r="B8" s="174"/>
      <c r="C8" s="174"/>
      <c r="D8" s="174"/>
      <c r="E8" s="175"/>
      <c r="F8" s="63" t="s">
        <v>122</v>
      </c>
      <c r="I8" s="72"/>
      <c r="J8" s="72"/>
      <c r="K8" s="31"/>
    </row>
    <row r="9" spans="1:11" ht="20.149999999999999" customHeight="1">
      <c r="A9" s="173" t="s">
        <v>127</v>
      </c>
      <c r="B9" s="174"/>
      <c r="C9" s="174" t="s">
        <v>99</v>
      </c>
      <c r="D9" s="174" t="s">
        <v>99</v>
      </c>
      <c r="E9" s="175" t="s">
        <v>99</v>
      </c>
      <c r="F9" s="63" t="s">
        <v>122</v>
      </c>
      <c r="I9" s="72"/>
      <c r="J9" s="72"/>
      <c r="K9" s="31"/>
    </row>
    <row r="10" spans="1:11" ht="20.149999999999999" customHeight="1">
      <c r="A10" s="173" t="s">
        <v>128</v>
      </c>
      <c r="B10" s="174"/>
      <c r="C10" s="174"/>
      <c r="D10" s="174"/>
      <c r="E10" s="175"/>
      <c r="F10" s="64" t="s">
        <v>19</v>
      </c>
      <c r="I10" s="31"/>
      <c r="J10" s="31"/>
      <c r="K10" s="31"/>
    </row>
    <row r="11" spans="1:11" ht="20.149999999999999" customHeight="1">
      <c r="A11" s="173" t="s">
        <v>129</v>
      </c>
      <c r="B11" s="174"/>
      <c r="C11" s="174" t="s">
        <v>99</v>
      </c>
      <c r="D11" s="174" t="s">
        <v>99</v>
      </c>
      <c r="E11" s="175" t="s">
        <v>99</v>
      </c>
      <c r="F11" s="63" t="s">
        <v>122</v>
      </c>
      <c r="I11" s="31"/>
      <c r="J11" s="31"/>
      <c r="K11" s="31"/>
    </row>
    <row r="12" spans="1:11" ht="20.149999999999999" customHeight="1">
      <c r="A12" s="173" t="s">
        <v>130</v>
      </c>
      <c r="B12" s="174"/>
      <c r="C12" s="174"/>
      <c r="D12" s="174"/>
      <c r="E12" s="175"/>
      <c r="F12" s="64" t="s">
        <v>19</v>
      </c>
      <c r="I12" s="31"/>
      <c r="J12" s="31"/>
      <c r="K12" s="31"/>
    </row>
    <row r="13" spans="1:11" s="47" customFormat="1" ht="30" customHeight="1">
      <c r="A13" s="46" t="s">
        <v>131</v>
      </c>
      <c r="B13" s="27" t="s">
        <v>132</v>
      </c>
      <c r="C13" s="27"/>
      <c r="D13" s="27"/>
      <c r="E13" s="46"/>
      <c r="F13" s="60"/>
      <c r="G13" s="60"/>
      <c r="H13" s="2"/>
    </row>
    <row r="14" spans="1:11" ht="50.25" customHeight="1">
      <c r="A14" s="12" t="s">
        <v>133</v>
      </c>
      <c r="B14" s="12" t="s">
        <v>134</v>
      </c>
      <c r="C14" s="12" t="s">
        <v>135</v>
      </c>
      <c r="D14" s="13" t="s">
        <v>231</v>
      </c>
      <c r="E14" s="13" t="s">
        <v>232</v>
      </c>
      <c r="F14" s="13" t="s">
        <v>233</v>
      </c>
      <c r="G14" s="78" t="s">
        <v>234</v>
      </c>
      <c r="H14" s="79" t="s">
        <v>139</v>
      </c>
    </row>
    <row r="15" spans="1:11" ht="25.4" customHeight="1">
      <c r="A15" s="30" t="s">
        <v>136</v>
      </c>
      <c r="B15" s="50" t="s">
        <v>137</v>
      </c>
      <c r="C15" s="51" t="s">
        <v>138</v>
      </c>
      <c r="D15" s="8" t="s">
        <v>235</v>
      </c>
      <c r="E15" s="80" t="s">
        <v>236</v>
      </c>
      <c r="F15" s="80" t="s">
        <v>237</v>
      </c>
      <c r="G15" s="81" t="s">
        <v>238</v>
      </c>
      <c r="H15" s="86" t="s">
        <v>239</v>
      </c>
    </row>
    <row r="16" spans="1:11" ht="25.4" customHeight="1">
      <c r="A16" s="30" t="s">
        <v>140</v>
      </c>
      <c r="B16" s="50" t="s">
        <v>141</v>
      </c>
      <c r="C16" s="51" t="s">
        <v>142</v>
      </c>
      <c r="D16" s="8" t="s">
        <v>236</v>
      </c>
      <c r="E16" s="8" t="s">
        <v>236</v>
      </c>
      <c r="F16" s="8" t="s">
        <v>236</v>
      </c>
      <c r="G16" s="81" t="s">
        <v>236</v>
      </c>
      <c r="H16" s="83"/>
    </row>
    <row r="17" spans="1:9" ht="25.4" customHeight="1">
      <c r="A17" s="30" t="s">
        <v>143</v>
      </c>
      <c r="B17" s="50" t="s">
        <v>141</v>
      </c>
      <c r="C17" s="51" t="s">
        <v>144</v>
      </c>
      <c r="D17" s="8" t="s">
        <v>236</v>
      </c>
      <c r="E17" s="8" t="s">
        <v>236</v>
      </c>
      <c r="F17" s="8" t="s">
        <v>236</v>
      </c>
      <c r="G17" s="81" t="s">
        <v>236</v>
      </c>
      <c r="H17" s="83"/>
    </row>
    <row r="18" spans="1:9" ht="25.4" customHeight="1">
      <c r="A18" s="30" t="s">
        <v>145</v>
      </c>
      <c r="B18" s="50" t="s">
        <v>141</v>
      </c>
      <c r="C18" s="51" t="s">
        <v>146</v>
      </c>
      <c r="D18" s="8" t="s">
        <v>236</v>
      </c>
      <c r="E18" s="8" t="s">
        <v>236</v>
      </c>
      <c r="F18" s="8" t="s">
        <v>236</v>
      </c>
      <c r="G18" s="81" t="s">
        <v>236</v>
      </c>
      <c r="H18" s="84"/>
    </row>
    <row r="19" spans="1:9" ht="25.4" customHeight="1">
      <c r="A19" s="30" t="s">
        <v>147</v>
      </c>
      <c r="B19" s="50" t="s">
        <v>148</v>
      </c>
      <c r="C19" s="51" t="s">
        <v>146</v>
      </c>
      <c r="D19" s="8" t="s">
        <v>236</v>
      </c>
      <c r="E19" s="8" t="s">
        <v>236</v>
      </c>
      <c r="F19" s="8" t="s">
        <v>236</v>
      </c>
      <c r="G19" s="81" t="s">
        <v>236</v>
      </c>
      <c r="H19" s="84"/>
    </row>
    <row r="20" spans="1:9" ht="25.4" customHeight="1">
      <c r="A20" s="30" t="s">
        <v>149</v>
      </c>
      <c r="B20" s="50" t="s">
        <v>148</v>
      </c>
      <c r="C20" s="51" t="s">
        <v>146</v>
      </c>
      <c r="D20" s="8" t="s">
        <v>236</v>
      </c>
      <c r="E20" s="8" t="s">
        <v>236</v>
      </c>
      <c r="F20" s="8" t="s">
        <v>236</v>
      </c>
      <c r="G20" s="81" t="s">
        <v>236</v>
      </c>
      <c r="H20" s="84"/>
    </row>
    <row r="21" spans="1:9" ht="25.4" customHeight="1">
      <c r="A21" s="30" t="s">
        <v>150</v>
      </c>
      <c r="B21" s="50" t="s">
        <v>148</v>
      </c>
      <c r="C21" s="51" t="s">
        <v>146</v>
      </c>
      <c r="D21" s="8" t="s">
        <v>236</v>
      </c>
      <c r="E21" s="8" t="s">
        <v>236</v>
      </c>
      <c r="F21" s="8" t="s">
        <v>236</v>
      </c>
      <c r="G21" s="81" t="s">
        <v>236</v>
      </c>
      <c r="H21" s="84"/>
    </row>
    <row r="22" spans="1:9" ht="25.4" customHeight="1">
      <c r="A22" s="30" t="s">
        <v>151</v>
      </c>
      <c r="B22" s="50" t="s">
        <v>148</v>
      </c>
      <c r="C22" s="51" t="s">
        <v>146</v>
      </c>
      <c r="D22" s="80" t="s">
        <v>263</v>
      </c>
      <c r="E22" s="8" t="s">
        <v>236</v>
      </c>
      <c r="F22" s="80" t="s">
        <v>240</v>
      </c>
      <c r="G22" s="81" t="s">
        <v>241</v>
      </c>
      <c r="H22" s="86" t="s">
        <v>242</v>
      </c>
    </row>
    <row r="23" spans="1:9" ht="25.4" customHeight="1">
      <c r="A23" s="30" t="s">
        <v>152</v>
      </c>
      <c r="B23" s="50" t="s">
        <v>148</v>
      </c>
      <c r="C23" s="51" t="s">
        <v>146</v>
      </c>
      <c r="D23" s="8" t="s">
        <v>236</v>
      </c>
      <c r="E23" s="8" t="s">
        <v>236</v>
      </c>
      <c r="F23" s="8" t="s">
        <v>236</v>
      </c>
      <c r="G23" s="81" t="s">
        <v>236</v>
      </c>
      <c r="H23" s="84"/>
    </row>
    <row r="24" spans="1:9" ht="25.4" customHeight="1">
      <c r="A24" s="30" t="s">
        <v>153</v>
      </c>
      <c r="B24" s="50" t="s">
        <v>148</v>
      </c>
      <c r="C24" s="51" t="s">
        <v>146</v>
      </c>
      <c r="D24" s="8" t="s">
        <v>236</v>
      </c>
      <c r="E24" s="8" t="s">
        <v>236</v>
      </c>
      <c r="F24" s="8" t="s">
        <v>236</v>
      </c>
      <c r="G24" s="81" t="s">
        <v>236</v>
      </c>
      <c r="H24" s="84"/>
    </row>
    <row r="25" spans="1:9" ht="25.4" customHeight="1">
      <c r="A25" s="30" t="s">
        <v>154</v>
      </c>
      <c r="B25" s="50" t="s">
        <v>148</v>
      </c>
      <c r="C25" s="51" t="s">
        <v>142</v>
      </c>
      <c r="D25" s="8" t="s">
        <v>236</v>
      </c>
      <c r="E25" s="8" t="s">
        <v>236</v>
      </c>
      <c r="F25" s="8" t="s">
        <v>236</v>
      </c>
      <c r="G25" s="81" t="s">
        <v>236</v>
      </c>
      <c r="H25" s="84"/>
    </row>
    <row r="26" spans="1:9" ht="25.4" customHeight="1">
      <c r="A26" s="30" t="s">
        <v>155</v>
      </c>
      <c r="B26" s="50" t="s">
        <v>148</v>
      </c>
      <c r="C26" s="51" t="s">
        <v>156</v>
      </c>
      <c r="D26" s="8" t="s">
        <v>236</v>
      </c>
      <c r="E26" s="8" t="s">
        <v>236</v>
      </c>
      <c r="F26" s="8" t="s">
        <v>236</v>
      </c>
      <c r="G26" s="81" t="s">
        <v>236</v>
      </c>
      <c r="H26" s="84"/>
    </row>
    <row r="27" spans="1:9" ht="25.4" customHeight="1">
      <c r="A27" s="30" t="s">
        <v>157</v>
      </c>
      <c r="B27" s="50" t="s">
        <v>148</v>
      </c>
      <c r="C27" s="51" t="s">
        <v>156</v>
      </c>
      <c r="D27" s="8" t="s">
        <v>236</v>
      </c>
      <c r="E27" s="8" t="s">
        <v>236</v>
      </c>
      <c r="F27" s="8" t="s">
        <v>236</v>
      </c>
      <c r="G27" s="81" t="s">
        <v>236</v>
      </c>
      <c r="H27" s="84"/>
    </row>
    <row r="28" spans="1:9" ht="25.4" customHeight="1">
      <c r="A28" s="30" t="s">
        <v>158</v>
      </c>
      <c r="B28" s="50" t="s">
        <v>148</v>
      </c>
      <c r="C28" s="51" t="s">
        <v>159</v>
      </c>
      <c r="D28" s="8" t="s">
        <v>236</v>
      </c>
      <c r="E28" s="8" t="s">
        <v>236</v>
      </c>
      <c r="F28" s="8" t="s">
        <v>236</v>
      </c>
      <c r="G28" s="81" t="s">
        <v>236</v>
      </c>
      <c r="H28" s="84"/>
    </row>
    <row r="29" spans="1:9" ht="25.4" customHeight="1">
      <c r="A29" s="30" t="s">
        <v>160</v>
      </c>
      <c r="B29" s="50" t="s">
        <v>148</v>
      </c>
      <c r="C29" s="51" t="s">
        <v>142</v>
      </c>
      <c r="D29" s="82" t="s">
        <v>243</v>
      </c>
      <c r="E29" s="8" t="s">
        <v>244</v>
      </c>
      <c r="F29" s="8" t="s">
        <v>245</v>
      </c>
      <c r="G29" s="81" t="s">
        <v>241</v>
      </c>
      <c r="H29" s="86" t="s">
        <v>246</v>
      </c>
    </row>
    <row r="30" spans="1:9" ht="25.4" customHeight="1">
      <c r="A30" s="30" t="s">
        <v>264</v>
      </c>
      <c r="B30" s="50" t="s">
        <v>141</v>
      </c>
      <c r="C30" s="8" t="s">
        <v>236</v>
      </c>
      <c r="D30" s="82" t="s">
        <v>247</v>
      </c>
      <c r="E30" s="81" t="s">
        <v>236</v>
      </c>
      <c r="F30" s="50" t="s">
        <v>248</v>
      </c>
      <c r="G30" s="81" t="s">
        <v>238</v>
      </c>
      <c r="H30" s="86" t="s">
        <v>249</v>
      </c>
    </row>
    <row r="31" spans="1:9" s="47" customFormat="1" ht="30" customHeight="1">
      <c r="A31" s="46" t="s">
        <v>161</v>
      </c>
      <c r="B31" s="46"/>
      <c r="C31" s="46"/>
      <c r="D31" s="81"/>
      <c r="E31" s="81"/>
      <c r="F31" s="81"/>
      <c r="G31" s="81"/>
      <c r="H31" s="86"/>
      <c r="I31" s="2"/>
    </row>
    <row r="32" spans="1:9" ht="15.5">
      <c r="A32" s="150" t="s">
        <v>162</v>
      </c>
      <c r="B32" s="150"/>
      <c r="C32" s="170" t="s">
        <v>163</v>
      </c>
      <c r="D32" s="171"/>
      <c r="E32" s="172"/>
      <c r="G32" s="20"/>
    </row>
    <row r="33" spans="1:7">
      <c r="A33" s="159" t="s">
        <v>164</v>
      </c>
      <c r="B33" s="159"/>
      <c r="C33" s="160" t="s">
        <v>164</v>
      </c>
      <c r="D33" s="161"/>
      <c r="E33" s="162"/>
      <c r="G33" s="20"/>
    </row>
    <row r="34" spans="1:7" ht="122.15" customHeight="1">
      <c r="A34" s="163" t="s">
        <v>165</v>
      </c>
      <c r="B34" s="164"/>
      <c r="C34" s="165" t="s">
        <v>166</v>
      </c>
      <c r="D34" s="166"/>
      <c r="E34" s="167"/>
    </row>
  </sheetData>
  <mergeCells count="16">
    <mergeCell ref="A2:B2"/>
    <mergeCell ref="A3:B3"/>
    <mergeCell ref="A33:B33"/>
    <mergeCell ref="C33:E33"/>
    <mergeCell ref="A34:B34"/>
    <mergeCell ref="C34:E34"/>
    <mergeCell ref="A5:E5"/>
    <mergeCell ref="A6:E6"/>
    <mergeCell ref="A32:B32"/>
    <mergeCell ref="C32:E32"/>
    <mergeCell ref="A11:E11"/>
    <mergeCell ref="A12:E12"/>
    <mergeCell ref="B7:F7"/>
    <mergeCell ref="A8:E8"/>
    <mergeCell ref="A9:E9"/>
    <mergeCell ref="A10:E10"/>
  </mergeCells>
  <phoneticPr fontId="33" type="noConversion"/>
  <printOptions verticalCentered="1"/>
  <pageMargins left="0.39370078740157483" right="0.39370078740157483" top="0.98425196850393704" bottom="0.98425196850393704" header="0.39370078740157483" footer="0.39370078740157483"/>
  <pageSetup paperSize="9" scale="74" orientation="portrait" r:id="rId1"/>
  <headerFooter>
    <oddHeader>&amp;C&amp;G&amp;R&amp;9The Basic Ingredients Ltd
&amp;8 7th Floor, Kings Place, 
90 York Way, London, N1 9AG       
T: 44(0)1727 760880
Registered No. 11242078
Registered in the UK</oddHeader>
    <oddFooter>&amp;L&amp;"-,Bold"&amp;9
Doc Name: Food Specification   Doc Number: BASIC-18   Version: V03   Issue Date: 28/10/2020
Issued By: Ling Hsuan Chiu   Authorised By: Emma Du&amp;C
&amp;R&amp;"-,Bold"&amp;10Confidential&amp;"-,Regular"
 &amp;D - Page &amp;P of &amp;N</oddFooter>
  </headerFooter>
  <drawing r:id="rId2"/>
  <legacyDrawingHF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2C48A-8726-4ED0-A5D8-0EEA1F8ABACE}">
  <sheetPr>
    <pageSetUpPr fitToPage="1"/>
  </sheetPr>
  <dimension ref="A1:AE32"/>
  <sheetViews>
    <sheetView zoomScale="82" zoomScaleNormal="82" workbookViewId="0">
      <selection activeCell="V49" sqref="V49"/>
    </sheetView>
  </sheetViews>
  <sheetFormatPr defaultColWidth="9.453125" defaultRowHeight="14.5"/>
  <cols>
    <col min="1" max="1" width="28" style="2" customWidth="1"/>
    <col min="2" max="3" width="17.453125" style="2" customWidth="1"/>
    <col min="4" max="4" width="16.453125" style="2" customWidth="1"/>
    <col min="5" max="5" width="4.1796875" style="2" customWidth="1"/>
    <col min="6" max="6" width="14.453125" style="2" customWidth="1"/>
    <col min="7" max="7" width="16" style="2" customWidth="1"/>
    <col min="8" max="8" width="12.453125" style="2" customWidth="1"/>
    <col min="9" max="9" width="15.54296875" style="2" customWidth="1"/>
    <col min="10" max="17" width="9.453125" style="2"/>
    <col min="18" max="18" width="18.453125" style="2" bestFit="1" customWidth="1"/>
    <col min="19" max="19" width="14.54296875" style="2" bestFit="1" customWidth="1"/>
    <col min="20" max="20" width="12" style="2" bestFit="1" customWidth="1"/>
    <col min="21" max="21" width="17.1796875" style="2" bestFit="1" customWidth="1"/>
    <col min="22" max="22" width="20.54296875" style="2" bestFit="1" customWidth="1"/>
    <col min="23" max="26" width="9.453125" style="2"/>
    <col min="27" max="27" width="18.453125" style="2" bestFit="1" customWidth="1"/>
    <col min="28" max="28" width="14.54296875" style="2" bestFit="1" customWidth="1"/>
    <col min="29" max="29" width="12" style="2" bestFit="1" customWidth="1"/>
    <col min="30" max="30" width="17.1796875" style="2" bestFit="1" customWidth="1"/>
    <col min="31" max="31" width="20.54296875" style="2" bestFit="1" customWidth="1"/>
    <col min="32" max="16384" width="9.453125" style="2"/>
  </cols>
  <sheetData>
    <row r="1" spans="1:31" ht="30" customHeight="1">
      <c r="A1" s="97" t="s">
        <v>167</v>
      </c>
      <c r="B1" s="97"/>
      <c r="C1" s="97"/>
      <c r="F1" s="28"/>
      <c r="G1" s="28"/>
      <c r="AA1" s="2" t="s">
        <v>217</v>
      </c>
      <c r="AB1" s="2" t="s">
        <v>218</v>
      </c>
      <c r="AC1" s="2" t="s">
        <v>219</v>
      </c>
      <c r="AD1" s="2" t="s">
        <v>220</v>
      </c>
      <c r="AE1" s="2" t="s">
        <v>221</v>
      </c>
    </row>
    <row r="2" spans="1:31">
      <c r="A2" s="1"/>
      <c r="B2" s="37" t="s">
        <v>168</v>
      </c>
      <c r="C2" s="37" t="s">
        <v>169</v>
      </c>
      <c r="T2" s="76"/>
      <c r="V2" s="76"/>
      <c r="AA2" s="2">
        <v>1083</v>
      </c>
      <c r="AB2" s="2">
        <f>D26</f>
        <v>30</v>
      </c>
      <c r="AC2" s="76">
        <f>AA2/AB2</f>
        <v>36.1</v>
      </c>
      <c r="AD2" s="2">
        <f>AA2*6</f>
        <v>6498</v>
      </c>
      <c r="AE2" s="76">
        <f>AB2*6</f>
        <v>180</v>
      </c>
    </row>
    <row r="3" spans="1:31" ht="25.4" hidden="1" customHeight="1">
      <c r="A3" s="14" t="s">
        <v>170</v>
      </c>
      <c r="B3" s="63" t="s">
        <v>19</v>
      </c>
      <c r="C3" s="52" t="s">
        <v>19</v>
      </c>
      <c r="J3" s="29"/>
      <c r="K3" s="29"/>
      <c r="U3" s="77"/>
      <c r="AD3" s="77"/>
    </row>
    <row r="4" spans="1:31" ht="25.4" customHeight="1">
      <c r="A4" s="11" t="s">
        <v>171</v>
      </c>
      <c r="B4" s="63">
        <v>100</v>
      </c>
      <c r="C4" s="63">
        <f>(B4*12*8)/1000</f>
        <v>9.6</v>
      </c>
      <c r="J4" s="29"/>
      <c r="K4" s="29"/>
      <c r="U4" s="77"/>
      <c r="V4" s="77"/>
      <c r="AD4" s="77"/>
      <c r="AE4" s="77"/>
    </row>
    <row r="5" spans="1:31" ht="25.4" customHeight="1">
      <c r="A5" s="11" t="s">
        <v>172</v>
      </c>
      <c r="B5" s="63">
        <f>B4+D12</f>
        <v>145</v>
      </c>
      <c r="C5" s="63">
        <f>((B5*8+D15)*12+D18)/1000</f>
        <v>17.440000000000001</v>
      </c>
      <c r="J5" s="29"/>
      <c r="K5" s="29"/>
    </row>
    <row r="6" spans="1:31" ht="34.5" customHeight="1">
      <c r="A6" s="199" t="s">
        <v>173</v>
      </c>
      <c r="B6" s="199"/>
      <c r="C6" s="199"/>
      <c r="D6" s="64" t="s">
        <v>100</v>
      </c>
      <c r="E6" s="61"/>
      <c r="F6" s="92"/>
      <c r="G6" s="92"/>
    </row>
    <row r="7" spans="1:31" ht="25.4" customHeight="1">
      <c r="A7" s="199" t="s">
        <v>174</v>
      </c>
      <c r="B7" s="199"/>
      <c r="C7" s="199"/>
      <c r="D7" s="64" t="s">
        <v>100</v>
      </c>
      <c r="E7" s="61"/>
    </row>
    <row r="8" spans="1:31" ht="33" customHeight="1">
      <c r="A8" s="199" t="s">
        <v>175</v>
      </c>
      <c r="B8" s="199"/>
      <c r="C8" s="199"/>
      <c r="D8" s="64" t="s">
        <v>22</v>
      </c>
      <c r="E8" s="61"/>
    </row>
    <row r="9" spans="1:31" ht="30" customHeight="1">
      <c r="A9" s="46" t="s">
        <v>176</v>
      </c>
    </row>
    <row r="10" spans="1:31" ht="15" customHeight="1">
      <c r="A10" s="188"/>
      <c r="B10" s="200" t="s">
        <v>177</v>
      </c>
      <c r="C10" s="192" t="s">
        <v>178</v>
      </c>
      <c r="D10" s="192" t="s">
        <v>179</v>
      </c>
      <c r="E10" s="194" t="s">
        <v>180</v>
      </c>
      <c r="F10" s="195"/>
    </row>
    <row r="11" spans="1:31" ht="21" customHeight="1">
      <c r="A11" s="190"/>
      <c r="B11" s="201"/>
      <c r="C11" s="201"/>
      <c r="D11" s="193"/>
      <c r="E11" s="196"/>
      <c r="F11" s="197"/>
    </row>
    <row r="12" spans="1:31" ht="16.5" customHeight="1">
      <c r="A12" s="191" t="s">
        <v>181</v>
      </c>
      <c r="B12" s="180" t="s">
        <v>222</v>
      </c>
      <c r="C12" s="198" t="s">
        <v>223</v>
      </c>
      <c r="D12" s="180">
        <v>45</v>
      </c>
      <c r="E12" s="69" t="s">
        <v>224</v>
      </c>
      <c r="F12" s="62">
        <v>55</v>
      </c>
    </row>
    <row r="13" spans="1:31" ht="16.5" customHeight="1">
      <c r="A13" s="191"/>
      <c r="B13" s="180"/>
      <c r="C13" s="180"/>
      <c r="D13" s="180"/>
      <c r="E13" s="69" t="s">
        <v>225</v>
      </c>
      <c r="F13" s="62">
        <v>55</v>
      </c>
      <c r="G13" s="16"/>
      <c r="H13" s="2" t="s">
        <v>300</v>
      </c>
    </row>
    <row r="14" spans="1:31" ht="16.5" customHeight="1">
      <c r="A14" s="191"/>
      <c r="B14" s="180"/>
      <c r="C14" s="180"/>
      <c r="D14" s="180"/>
      <c r="E14" s="69" t="s">
        <v>226</v>
      </c>
      <c r="F14" s="62">
        <v>150</v>
      </c>
      <c r="H14" s="2" t="s">
        <v>301</v>
      </c>
    </row>
    <row r="15" spans="1:31" ht="15" customHeight="1">
      <c r="A15" s="185" t="s">
        <v>182</v>
      </c>
      <c r="B15" s="188" t="s">
        <v>227</v>
      </c>
      <c r="C15" s="188" t="s">
        <v>228</v>
      </c>
      <c r="D15" s="188">
        <v>110</v>
      </c>
      <c r="E15" s="69" t="s">
        <v>224</v>
      </c>
      <c r="F15" s="62">
        <v>230</v>
      </c>
      <c r="G15" s="1">
        <f>F15*2</f>
        <v>460</v>
      </c>
      <c r="I15" s="2">
        <f>F15*2</f>
        <v>460</v>
      </c>
      <c r="K15" s="2">
        <f>230*2</f>
        <v>460</v>
      </c>
      <c r="N15" s="91">
        <f>230*1</f>
        <v>230</v>
      </c>
      <c r="P15" s="2">
        <f>F15*6</f>
        <v>1380</v>
      </c>
      <c r="S15" s="2">
        <f>F15*2</f>
        <v>460</v>
      </c>
    </row>
    <row r="16" spans="1:31" ht="15" customHeight="1">
      <c r="A16" s="186"/>
      <c r="B16" s="189"/>
      <c r="C16" s="189"/>
      <c r="D16" s="189"/>
      <c r="E16" s="69" t="s">
        <v>225</v>
      </c>
      <c r="F16" s="62">
        <v>115</v>
      </c>
      <c r="G16" s="1">
        <f>F16*3</f>
        <v>345</v>
      </c>
      <c r="I16" s="2">
        <f>F16*2</f>
        <v>230</v>
      </c>
      <c r="K16" s="2">
        <f>115*3</f>
        <v>345</v>
      </c>
      <c r="N16" s="91">
        <f>115*9</f>
        <v>1035</v>
      </c>
      <c r="P16" s="2">
        <f>F16*2</f>
        <v>230</v>
      </c>
      <c r="R16" s="2">
        <f>57.5*3</f>
        <v>172.5</v>
      </c>
      <c r="S16" s="2">
        <f>F16*S206</f>
        <v>0</v>
      </c>
    </row>
    <row r="17" spans="1:21" ht="15" customHeight="1">
      <c r="A17" s="187"/>
      <c r="B17" s="190"/>
      <c r="C17" s="190"/>
      <c r="D17" s="190"/>
      <c r="E17" s="69" t="s">
        <v>226</v>
      </c>
      <c r="F17" s="62">
        <v>155</v>
      </c>
      <c r="G17" s="1">
        <f>F17*2</f>
        <v>310</v>
      </c>
      <c r="I17" s="2">
        <f>F17*3</f>
        <v>465</v>
      </c>
      <c r="N17" s="91"/>
      <c r="Q17" s="2">
        <f>57.5*2</f>
        <v>115</v>
      </c>
    </row>
    <row r="18" spans="1:21" ht="15" customHeight="1">
      <c r="A18" s="191" t="s">
        <v>183</v>
      </c>
      <c r="B18" s="188" t="s">
        <v>227</v>
      </c>
      <c r="C18" s="188" t="s">
        <v>228</v>
      </c>
      <c r="D18" s="180">
        <v>2200</v>
      </c>
      <c r="E18" s="69" t="s">
        <v>224</v>
      </c>
      <c r="F18" s="62">
        <v>460</v>
      </c>
      <c r="G18" s="91">
        <v>460</v>
      </c>
      <c r="R18" s="2">
        <f>57.5*5</f>
        <v>287.5</v>
      </c>
    </row>
    <row r="19" spans="1:21" ht="15" customHeight="1">
      <c r="A19" s="191"/>
      <c r="B19" s="189"/>
      <c r="C19" s="189"/>
      <c r="D19" s="180"/>
      <c r="E19" s="69" t="s">
        <v>225</v>
      </c>
      <c r="F19" s="62">
        <v>360</v>
      </c>
      <c r="G19" s="91">
        <f>F16*3</f>
        <v>345</v>
      </c>
      <c r="T19" s="2">
        <f>55.5*5</f>
        <v>277.5</v>
      </c>
      <c r="U19" s="2">
        <f>T19*5</f>
        <v>1387.5</v>
      </c>
    </row>
    <row r="20" spans="1:21" ht="15" customHeight="1">
      <c r="A20" s="191"/>
      <c r="B20" s="190"/>
      <c r="C20" s="190"/>
      <c r="D20" s="180"/>
      <c r="E20" s="69" t="s">
        <v>226</v>
      </c>
      <c r="F20" s="62">
        <v>320</v>
      </c>
      <c r="G20" s="91">
        <f>F17*2</f>
        <v>310</v>
      </c>
    </row>
    <row r="21" spans="1:21" ht="15" customHeight="1">
      <c r="A21" s="49"/>
      <c r="B21" s="42"/>
      <c r="C21" s="42"/>
      <c r="D21" s="42"/>
      <c r="E21" s="42"/>
    </row>
    <row r="22" spans="1:21" ht="30" customHeight="1">
      <c r="A22" s="46" t="s">
        <v>184</v>
      </c>
    </row>
    <row r="23" spans="1:21" ht="40.5" customHeight="1">
      <c r="A23" s="1"/>
      <c r="B23" s="106" t="s">
        <v>185</v>
      </c>
      <c r="C23" s="184"/>
      <c r="D23" s="106" t="s">
        <v>186</v>
      </c>
      <c r="E23" s="106"/>
      <c r="F23" s="106"/>
      <c r="G23" s="28"/>
    </row>
    <row r="24" spans="1:21" ht="20.149999999999999" customHeight="1">
      <c r="A24" s="11" t="s">
        <v>187</v>
      </c>
      <c r="B24" s="180">
        <v>4</v>
      </c>
      <c r="C24" s="180"/>
      <c r="D24" s="180">
        <v>6</v>
      </c>
      <c r="E24" s="180"/>
      <c r="F24" s="180"/>
    </row>
    <row r="25" spans="1:21" ht="20.149999999999999" customHeight="1">
      <c r="A25" s="11" t="s">
        <v>188</v>
      </c>
      <c r="B25" s="180">
        <v>5</v>
      </c>
      <c r="C25" s="180"/>
      <c r="D25" s="180">
        <v>5</v>
      </c>
      <c r="E25" s="180"/>
      <c r="F25" s="180"/>
    </row>
    <row r="26" spans="1:21" ht="20.149999999999999" customHeight="1">
      <c r="A26" s="73" t="s">
        <v>299</v>
      </c>
      <c r="B26" s="177">
        <f>B24*B25</f>
        <v>20</v>
      </c>
      <c r="C26" s="178"/>
      <c r="D26" s="177">
        <f>D24*D25</f>
        <v>30</v>
      </c>
      <c r="E26" s="179"/>
      <c r="F26" s="178"/>
    </row>
    <row r="27" spans="1:21" ht="20.149999999999999" customHeight="1">
      <c r="A27" s="11" t="s">
        <v>212</v>
      </c>
      <c r="B27" s="181">
        <f>F20/1000*B25</f>
        <v>1.6</v>
      </c>
      <c r="C27" s="181"/>
      <c r="D27" s="181">
        <f>F20/1000*D25</f>
        <v>1.6</v>
      </c>
      <c r="E27" s="181"/>
      <c r="F27" s="181"/>
    </row>
    <row r="28" spans="1:21" ht="20.149999999999999" customHeight="1">
      <c r="A28" s="11" t="s">
        <v>213</v>
      </c>
      <c r="B28" s="182">
        <f>C5*B24*B25</f>
        <v>348.8</v>
      </c>
      <c r="C28" s="182"/>
      <c r="D28" s="182">
        <f>C5*D24*D25</f>
        <v>523.20000000000005</v>
      </c>
      <c r="E28" s="182"/>
      <c r="F28" s="182"/>
    </row>
    <row r="29" spans="1:21" ht="18" customHeight="1">
      <c r="A29" s="75" t="s">
        <v>214</v>
      </c>
      <c r="B29" s="183">
        <v>560</v>
      </c>
      <c r="C29" s="183"/>
      <c r="D29" s="183"/>
      <c r="E29" s="183"/>
      <c r="F29" s="183"/>
    </row>
    <row r="30" spans="1:21" ht="18" customHeight="1">
      <c r="A30" s="75" t="s">
        <v>215</v>
      </c>
      <c r="B30" s="183">
        <v>1320</v>
      </c>
      <c r="C30" s="183"/>
      <c r="D30" s="183"/>
      <c r="E30" s="183"/>
      <c r="F30" s="183"/>
    </row>
    <row r="31" spans="1:21" ht="144.65" customHeight="1">
      <c r="A31" s="11" t="s">
        <v>189</v>
      </c>
      <c r="B31" s="109"/>
      <c r="C31" s="110"/>
      <c r="D31" s="180"/>
      <c r="E31" s="180"/>
      <c r="F31" s="180"/>
    </row>
    <row r="32" spans="1:21">
      <c r="B32" s="24" t="s">
        <v>216</v>
      </c>
    </row>
  </sheetData>
  <mergeCells count="37">
    <mergeCell ref="A1:C1"/>
    <mergeCell ref="A6:C6"/>
    <mergeCell ref="A7:C7"/>
    <mergeCell ref="A8:C8"/>
    <mergeCell ref="A10:A11"/>
    <mergeCell ref="B10:B11"/>
    <mergeCell ref="C10:C11"/>
    <mergeCell ref="D10:D11"/>
    <mergeCell ref="E10:F11"/>
    <mergeCell ref="A12:A14"/>
    <mergeCell ref="B12:B14"/>
    <mergeCell ref="C12:C14"/>
    <mergeCell ref="D12:D14"/>
    <mergeCell ref="A15:A17"/>
    <mergeCell ref="B15:B17"/>
    <mergeCell ref="C15:C17"/>
    <mergeCell ref="D15:D17"/>
    <mergeCell ref="A18:A20"/>
    <mergeCell ref="B18:B20"/>
    <mergeCell ref="C18:C20"/>
    <mergeCell ref="D18:D20"/>
    <mergeCell ref="B23:C23"/>
    <mergeCell ref="D23:F23"/>
    <mergeCell ref="B24:C24"/>
    <mergeCell ref="D24:F24"/>
    <mergeCell ref="B25:C25"/>
    <mergeCell ref="D25:F25"/>
    <mergeCell ref="B26:C26"/>
    <mergeCell ref="D26:F26"/>
    <mergeCell ref="B31:C31"/>
    <mergeCell ref="D31:F31"/>
    <mergeCell ref="B27:C27"/>
    <mergeCell ref="D27:F27"/>
    <mergeCell ref="B28:C28"/>
    <mergeCell ref="D28:F28"/>
    <mergeCell ref="B29:F29"/>
    <mergeCell ref="B30:F30"/>
  </mergeCells>
  <printOptions verticalCentered="1"/>
  <pageMargins left="0.39370078740157483" right="0.39370078740157483" top="0.98425196850393704" bottom="0.98425196850393704" header="0.39370078740157483" footer="0.39370078740157483"/>
  <pageSetup paperSize="9" scale="98" orientation="portrait" r:id="rId1"/>
  <headerFooter>
    <oddHeader>&amp;C&amp;G&amp;R&amp;9The Basic Ingredients Ltd
&amp;8 7th Floor, Kings Place, 
90 York Way, London, N1 9AG       
T: 44(0)1727 760880
Registered No. 11242078
Registered in the UK</oddHeader>
    <oddFooter>&amp;L&amp;"-,Bold"&amp;9
Doc Name: Food Specification   Doc Number: BASIC-18   Version: V04   Issue Date: 11/02/2021
Issued By: Ling Hsuan Chiu   Authorised By: Emma Du&amp;C
&amp;R&amp;"-,Bold"&amp;10Confidential&amp;"-,Regular"
 &amp;D - Page &amp;P of &amp;N</oddFooter>
  </headerFooter>
  <drawing r:id="rId2"/>
  <legacyDrawing r:id="rId3"/>
  <legacyDrawingHF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G29"/>
  <sheetViews>
    <sheetView zoomScale="83" zoomScaleNormal="83" workbookViewId="0">
      <selection activeCell="P18" sqref="P18"/>
    </sheetView>
  </sheetViews>
  <sheetFormatPr defaultColWidth="9.453125" defaultRowHeight="14.5"/>
  <cols>
    <col min="1" max="1" width="29.453125" style="2" customWidth="1"/>
    <col min="2" max="2" width="15" style="2" customWidth="1"/>
    <col min="3" max="3" width="12" style="2" customWidth="1"/>
    <col min="4" max="4" width="20.453125" style="2" customWidth="1"/>
    <col min="5" max="5" width="20.54296875" style="2" customWidth="1"/>
    <col min="6" max="6" width="12.453125" style="2" customWidth="1"/>
    <col min="7" max="7" width="11.54296875" style="2" customWidth="1"/>
    <col min="8" max="16384" width="9.453125" style="2"/>
  </cols>
  <sheetData>
    <row r="1" spans="1:7" s="47" customFormat="1" ht="30" customHeight="1">
      <c r="A1" s="97" t="s">
        <v>190</v>
      </c>
      <c r="B1" s="97"/>
      <c r="C1" s="97"/>
      <c r="D1" s="97"/>
      <c r="E1" s="97"/>
      <c r="F1" s="60"/>
    </row>
    <row r="2" spans="1:7" ht="25.4" customHeight="1">
      <c r="A2" s="98" t="s">
        <v>191</v>
      </c>
      <c r="B2" s="98"/>
      <c r="C2" s="98"/>
      <c r="D2" s="98"/>
      <c r="E2" s="98"/>
      <c r="F2" s="39"/>
    </row>
    <row r="3" spans="1:7" ht="308.25" customHeight="1">
      <c r="A3" s="99"/>
      <c r="B3" s="100"/>
      <c r="C3" s="100"/>
      <c r="D3" s="100"/>
      <c r="E3" s="100"/>
      <c r="F3" s="40"/>
    </row>
    <row r="4" spans="1:7" ht="249" customHeight="1">
      <c r="A4" s="100"/>
      <c r="B4" s="100"/>
      <c r="C4" s="100"/>
      <c r="D4" s="100"/>
      <c r="E4" s="100"/>
      <c r="F4" s="40"/>
    </row>
    <row r="5" spans="1:7" s="47" customFormat="1" ht="30" customHeight="1">
      <c r="A5" s="97" t="s">
        <v>192</v>
      </c>
      <c r="B5" s="97"/>
      <c r="C5" s="97"/>
      <c r="D5" s="97"/>
      <c r="E5" s="97"/>
      <c r="F5" s="60"/>
    </row>
    <row r="6" spans="1:7" ht="30" customHeight="1">
      <c r="A6" s="65" t="s">
        <v>193</v>
      </c>
      <c r="B6" s="101" t="s">
        <v>194</v>
      </c>
      <c r="C6" s="101"/>
      <c r="D6" s="65" t="s">
        <v>195</v>
      </c>
      <c r="E6" s="65" t="s">
        <v>196</v>
      </c>
      <c r="F6" s="41"/>
    </row>
    <row r="7" spans="1:7" ht="25.4" customHeight="1">
      <c r="A7" s="54" t="s">
        <v>274</v>
      </c>
      <c r="B7" s="102" t="s">
        <v>250</v>
      </c>
      <c r="C7" s="103"/>
      <c r="D7" s="54" t="s">
        <v>275</v>
      </c>
      <c r="E7" s="54" t="s">
        <v>251</v>
      </c>
    </row>
    <row r="8" spans="1:7" ht="25.4" customHeight="1">
      <c r="A8" s="54" t="s">
        <v>252</v>
      </c>
      <c r="B8" s="104" t="s">
        <v>253</v>
      </c>
      <c r="C8" s="103"/>
      <c r="D8" s="54" t="s">
        <v>254</v>
      </c>
      <c r="E8" s="54" t="s">
        <v>255</v>
      </c>
    </row>
    <row r="9" spans="1:7" s="47" customFormat="1" ht="30" customHeight="1">
      <c r="A9" s="46" t="s">
        <v>197</v>
      </c>
      <c r="G9" s="48"/>
    </row>
    <row r="10" spans="1:7">
      <c r="A10" s="106" t="s">
        <v>198</v>
      </c>
      <c r="B10" s="106"/>
      <c r="C10" s="106" t="s">
        <v>199</v>
      </c>
      <c r="D10" s="106"/>
      <c r="E10" s="106"/>
      <c r="F10" s="61"/>
    </row>
    <row r="11" spans="1:7" ht="30" customHeight="1">
      <c r="A11" s="107"/>
      <c r="B11" s="107"/>
      <c r="C11" s="107"/>
      <c r="D11" s="107"/>
      <c r="E11" s="107"/>
      <c r="F11" s="42"/>
    </row>
    <row r="12" spans="1:7" ht="30" customHeight="1">
      <c r="A12" s="107"/>
      <c r="B12" s="107"/>
      <c r="C12" s="107"/>
      <c r="D12" s="107"/>
      <c r="E12" s="107"/>
      <c r="F12" s="42"/>
    </row>
    <row r="13" spans="1:7" ht="30" customHeight="1">
      <c r="A13" s="107"/>
      <c r="B13" s="107"/>
      <c r="C13" s="107"/>
      <c r="D13" s="107"/>
      <c r="E13" s="107"/>
      <c r="F13" s="42"/>
    </row>
    <row r="14" spans="1:7" s="47" customFormat="1" ht="30" customHeight="1">
      <c r="A14" s="46" t="s">
        <v>200</v>
      </c>
    </row>
    <row r="15" spans="1:7" ht="29">
      <c r="A15" s="66" t="s">
        <v>201</v>
      </c>
      <c r="B15" s="108" t="s">
        <v>202</v>
      </c>
      <c r="C15" s="108"/>
      <c r="D15" s="108" t="s">
        <v>203</v>
      </c>
      <c r="E15" s="108"/>
      <c r="F15" s="38"/>
    </row>
    <row r="16" spans="1:7" ht="98.25" customHeight="1">
      <c r="A16" s="63"/>
      <c r="B16" s="109"/>
      <c r="C16" s="110"/>
      <c r="D16" s="109"/>
      <c r="E16" s="110"/>
      <c r="F16" s="42"/>
    </row>
    <row r="17" spans="1:6" s="47" customFormat="1" ht="30" customHeight="1">
      <c r="A17" s="111" t="s">
        <v>204</v>
      </c>
      <c r="B17" s="111"/>
      <c r="C17" s="111"/>
      <c r="D17" s="112"/>
      <c r="E17" s="112"/>
      <c r="F17" s="67"/>
    </row>
    <row r="18" spans="1:6" ht="264" customHeight="1">
      <c r="A18" s="113" t="s">
        <v>270</v>
      </c>
      <c r="B18" s="114"/>
      <c r="C18" s="114"/>
      <c r="D18" s="114"/>
      <c r="E18" s="115"/>
      <c r="F18" s="39"/>
    </row>
    <row r="19" spans="1:6" ht="20.149999999999999" customHeight="1">
      <c r="A19" s="14" t="s">
        <v>205</v>
      </c>
      <c r="B19" s="96" t="s">
        <v>256</v>
      </c>
      <c r="C19" s="96"/>
      <c r="D19" s="96"/>
      <c r="E19" s="96"/>
      <c r="F19" s="61"/>
    </row>
    <row r="20" spans="1:6" ht="20.149999999999999" customHeight="1">
      <c r="A20" s="14" t="s">
        <v>206</v>
      </c>
      <c r="B20" s="96" t="s">
        <v>257</v>
      </c>
      <c r="C20" s="96"/>
      <c r="D20" s="96"/>
      <c r="E20" s="96"/>
      <c r="F20" s="61"/>
    </row>
    <row r="21" spans="1:6" ht="20.149999999999999" customHeight="1">
      <c r="A21" s="14" t="s">
        <v>207</v>
      </c>
      <c r="B21" s="96" t="s">
        <v>258</v>
      </c>
      <c r="C21" s="96"/>
      <c r="D21" s="96"/>
      <c r="E21" s="96"/>
      <c r="F21" s="61"/>
    </row>
    <row r="22" spans="1:6" ht="20.149999999999999" customHeight="1">
      <c r="A22" s="14" t="s">
        <v>208</v>
      </c>
      <c r="B22" s="96" t="s">
        <v>259</v>
      </c>
      <c r="C22" s="96"/>
      <c r="D22" s="96"/>
      <c r="E22" s="96"/>
      <c r="F22" s="61"/>
    </row>
    <row r="23" spans="1:6" ht="20.149999999999999" customHeight="1">
      <c r="A23" s="14" t="s">
        <v>209</v>
      </c>
      <c r="B23" s="105">
        <v>45434</v>
      </c>
      <c r="C23" s="105"/>
      <c r="D23" s="105"/>
      <c r="E23" s="105"/>
      <c r="F23" s="61"/>
    </row>
    <row r="24" spans="1:6">
      <c r="A24" s="29"/>
      <c r="B24" s="61"/>
      <c r="C24" s="61"/>
      <c r="D24" s="61"/>
      <c r="E24" s="61"/>
      <c r="F24" s="61"/>
    </row>
    <row r="25" spans="1:6" ht="15.65" customHeight="1">
      <c r="A25" s="93" t="s">
        <v>210</v>
      </c>
      <c r="B25" s="93"/>
      <c r="C25" s="93"/>
      <c r="D25" s="93"/>
      <c r="E25" s="93"/>
      <c r="F25" s="43"/>
    </row>
    <row r="26" spans="1:6">
      <c r="A26" s="15" t="s">
        <v>206</v>
      </c>
      <c r="B26" s="94" t="s">
        <v>272</v>
      </c>
      <c r="C26" s="94"/>
      <c r="D26" s="94"/>
      <c r="E26" s="94"/>
      <c r="F26" s="61"/>
    </row>
    <row r="27" spans="1:6">
      <c r="A27" s="15" t="s">
        <v>207</v>
      </c>
      <c r="B27" s="94" t="s">
        <v>271</v>
      </c>
      <c r="C27" s="94"/>
      <c r="D27" s="94"/>
      <c r="E27" s="94"/>
      <c r="F27" s="61"/>
    </row>
    <row r="28" spans="1:6" ht="14.5" customHeight="1">
      <c r="A28" s="15" t="s">
        <v>208</v>
      </c>
      <c r="B28" s="94" t="s">
        <v>273</v>
      </c>
      <c r="C28" s="94"/>
      <c r="D28" s="94"/>
      <c r="E28" s="94"/>
      <c r="F28" s="61"/>
    </row>
    <row r="29" spans="1:6">
      <c r="A29" s="15" t="s">
        <v>209</v>
      </c>
      <c r="B29" s="95">
        <v>45434</v>
      </c>
      <c r="C29" s="95"/>
      <c r="D29" s="95"/>
      <c r="E29" s="95"/>
      <c r="F29" s="61"/>
    </row>
  </sheetData>
  <mergeCells count="28">
    <mergeCell ref="B21:E21"/>
    <mergeCell ref="B22:E22"/>
    <mergeCell ref="B7:C7"/>
    <mergeCell ref="B8:C8"/>
    <mergeCell ref="B23:E23"/>
    <mergeCell ref="A10:B10"/>
    <mergeCell ref="C10:E10"/>
    <mergeCell ref="A11:B13"/>
    <mergeCell ref="C11:E13"/>
    <mergeCell ref="D15:E15"/>
    <mergeCell ref="B16:C16"/>
    <mergeCell ref="D16:E16"/>
    <mergeCell ref="A17:C17"/>
    <mergeCell ref="D17:E17"/>
    <mergeCell ref="B15:C15"/>
    <mergeCell ref="A18:E18"/>
    <mergeCell ref="B19:E19"/>
    <mergeCell ref="B20:E20"/>
    <mergeCell ref="A1:E1"/>
    <mergeCell ref="A2:E2"/>
    <mergeCell ref="A3:E4"/>
    <mergeCell ref="A5:E5"/>
    <mergeCell ref="B6:C6"/>
    <mergeCell ref="A25:E25"/>
    <mergeCell ref="B26:E26"/>
    <mergeCell ref="B27:E27"/>
    <mergeCell ref="B28:E28"/>
    <mergeCell ref="B29:E29"/>
  </mergeCells>
  <phoneticPr fontId="33" type="noConversion"/>
  <printOptions verticalCentered="1"/>
  <pageMargins left="0.39370078740157483" right="0.39370078740157483" top="0.98425196850393704" bottom="0.98425196850393704" header="0.39370078740157483" footer="0.39370078740157483"/>
  <pageSetup paperSize="9" scale="54" orientation="portrait" r:id="rId1"/>
  <headerFooter>
    <oddHeader>&amp;C&amp;G&amp;R&amp;9The Basic Ingredients Ltd
&amp;8 7th Floor, Kings Place, 
90 York Way, London, N1 9AG       
T: 44(0)1727 760880
Registered No. 11242078
Registered in the UK</oddHeader>
    <oddFooter>&amp;L&amp;"-,Bold"&amp;9
Doc Name: Food Specification   Doc Number: BASIC-18   Version: V03   Issue Date: 28/10/2020
Issued By: Ling Hsuan Chiu   Authorised By: Emma Du&amp;C
&amp;R&amp;"-,Bold"&amp;10Confidential&amp;"-,Regular"
 &amp;D - Page &amp;P of &amp;N</oddFooter>
  </headerFooter>
  <drawing r:id="rId2"/>
  <legacyDrawingHF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4F9D9-81A7-4105-8026-A5A522F12E5B}">
  <dimension ref="A1:B7"/>
  <sheetViews>
    <sheetView workbookViewId="0">
      <selection activeCell="K19" sqref="K19"/>
    </sheetView>
  </sheetViews>
  <sheetFormatPr defaultRowHeight="31.4" customHeight="1"/>
  <cols>
    <col min="1" max="1" width="12" customWidth="1"/>
    <col min="2" max="2" width="88.81640625" customWidth="1"/>
  </cols>
  <sheetData>
    <row r="1" spans="1:2" ht="31.4" customHeight="1">
      <c r="A1" s="88"/>
      <c r="B1" s="88" t="s">
        <v>278</v>
      </c>
    </row>
    <row r="2" spans="1:2" ht="31.4" customHeight="1">
      <c r="A2" s="88" t="s">
        <v>279</v>
      </c>
      <c r="B2" s="89" t="s">
        <v>298</v>
      </c>
    </row>
    <row r="3" spans="1:2" ht="62">
      <c r="A3" s="88" t="s">
        <v>280</v>
      </c>
      <c r="B3" s="90" t="s">
        <v>285</v>
      </c>
    </row>
    <row r="4" spans="1:2" ht="98">
      <c r="A4" s="88" t="s">
        <v>281</v>
      </c>
      <c r="B4" s="68" t="s">
        <v>211</v>
      </c>
    </row>
    <row r="5" spans="1:2" ht="31">
      <c r="A5" s="88" t="s">
        <v>282</v>
      </c>
      <c r="B5" s="90" t="s">
        <v>288</v>
      </c>
    </row>
    <row r="6" spans="1:2" ht="46.5">
      <c r="A6" s="88" t="s">
        <v>283</v>
      </c>
      <c r="B6" s="90" t="s">
        <v>287</v>
      </c>
    </row>
    <row r="7" spans="1:2" ht="46.5">
      <c r="A7" s="88" t="s">
        <v>284</v>
      </c>
      <c r="B7" s="90" t="s">
        <v>286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3E92A-2AE1-486B-AB1B-BE530A1A7EDC}">
  <dimension ref="A1"/>
  <sheetViews>
    <sheetView workbookViewId="0"/>
  </sheetViews>
  <sheetFormatPr defaultRowHeight="14.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f12f626cb4656acfa57bc6e2f51cc2d0">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893be911098693cceb085112851dd985"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Props1.xml><?xml version="1.0" encoding="utf-8"?>
<ds:datastoreItem xmlns:ds="http://schemas.openxmlformats.org/officeDocument/2006/customXml" ds:itemID="{DCF69542-DEC5-4BCD-9491-88DDF958DDA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bb59413-afb5-4b9b-85e8-61d2b74a5666"/>
    <ds:schemaRef ds:uri="4faae966-7260-43d3-ae92-efca4c8c38c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5054EDF-03E2-459D-A531-9A9DADBF4F04}">
  <ds:schemaRefs>
    <ds:schemaRef ds:uri="http://schemas.microsoft.com/sharepoint/v3/contenttype/forms"/>
  </ds:schemaRefs>
</ds:datastoreItem>
</file>

<file path=customXml/itemProps3.xml><?xml version="1.0" encoding="utf-8"?>
<ds:datastoreItem xmlns:ds="http://schemas.openxmlformats.org/officeDocument/2006/customXml" ds:itemID="{4723A5E2-595D-4512-981B-0DECE7E41C7F}">
  <ds:schemaRefs>
    <ds:schemaRef ds:uri="http://schemas.microsoft.com/office/2006/metadata/properties"/>
    <ds:schemaRef ds:uri="http://schemas.microsoft.com/office/infopath/2007/PartnerControls"/>
    <ds:schemaRef ds:uri="3bb59413-afb5-4b9b-85e8-61d2b74a5666"/>
    <ds:schemaRef ds:uri="4faae966-7260-43d3-ae92-efca4c8c38c2"/>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5</vt:i4>
      </vt:variant>
    </vt:vector>
  </HeadingPairs>
  <TitlesOfParts>
    <vt:vector size="12" baseType="lpstr">
      <vt:lpstr>1-5.Manufacturer &amp; product info</vt:lpstr>
      <vt:lpstr>6-8.Ingre&amp;Nutrition&amp;Allergens</vt:lpstr>
      <vt:lpstr>9-13.Quality Attributes </vt:lpstr>
      <vt:lpstr>14-16.Quantity&amp;packaging</vt:lpstr>
      <vt:lpstr>17-20.HACCP,Artwork&amp;SpecAuthor.</vt:lpstr>
      <vt:lpstr>21 USP</vt:lpstr>
      <vt:lpstr>22 FAQ</vt:lpstr>
      <vt:lpstr>'14-16.Quantity&amp;packaging'!Print_Area</vt:lpstr>
      <vt:lpstr>'1-5.Manufacturer &amp; product info'!Print_Area</vt:lpstr>
      <vt:lpstr>'17-20.HACCP,Artwork&amp;SpecAuthor.'!Print_Area</vt:lpstr>
      <vt:lpstr>'6-8.Ingre&amp;Nutrition&amp;Allergens'!Print_Area</vt:lpstr>
      <vt:lpstr>'9-13.Quality Attributes '!Print_Area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hsuan</dc:creator>
  <cp:keywords/>
  <dc:description/>
  <cp:lastModifiedBy>Emma Du</cp:lastModifiedBy>
  <cp:revision/>
  <cp:lastPrinted>2023-06-16T14:06:48Z</cp:lastPrinted>
  <dcterms:created xsi:type="dcterms:W3CDTF">2020-04-03T10:32:46Z</dcterms:created>
  <dcterms:modified xsi:type="dcterms:W3CDTF">2026-04-17T14:36:29Z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MediaServiceImageTags">
    <vt:lpwstr/>
  </property>
</Properties>
</file>