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170" documentId="13_ncr:1_{4CB3FE13-C6EF-4477-8CE8-D428BB14A623}" xr6:coauthVersionLast="47" xr6:coauthVersionMax="47" xr10:uidLastSave="{C475DD74-71D9-4A45-A80F-81DBCB456040}"/>
  <bookViews>
    <workbookView xWindow="46140" yWindow="2940" windowWidth="24930" windowHeight="11055" tabRatio="994" activeTab="3"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nique Selling Propostion " sheetId="14" r:id="rId6"/>
  </sheets>
  <definedNames>
    <definedName name="_xlnm.Print_Area" localSheetId="3">'14-16.Quantity&amp;packaging info'!$A$1:$F$32</definedName>
    <definedName name="_xlnm.Print_Area" localSheetId="0">'1-5.Manufacturer &amp; product info'!$A$1:$E$34</definedName>
    <definedName name="_xlnm.Print_Area" localSheetId="4">'17-20.HACCP,Artwork&amp;SpecAuthor.'!$A$1:$E$29</definedName>
    <definedName name="_xlnm.Print_Area" localSheetId="1">'6-8.Ingre&amp;Nutrition&amp;Allergens'!$A$1:$I$42</definedName>
    <definedName name="_xlnm.Print_Area" localSheetId="2">'9-13.Quality Attributes '!$A$1:$F$40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8" l="1"/>
  <c r="C29" i="8"/>
  <c r="F24" i="8"/>
  <c r="C5" i="8"/>
  <c r="C30" i="8" s="1"/>
  <c r="B5" i="8"/>
  <c r="C4" i="8"/>
  <c r="C28" i="8"/>
  <c r="B30" i="8" l="1"/>
  <c r="J13" i="2"/>
  <c r="E6"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<sst xmlns="http://schemas.openxmlformats.org/spreadsheetml/2006/main" count="471" uniqueCount="284">
  <si>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</si>
  <si>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</si>
  <si>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Product Description in Details:</t>
  </si>
  <si>
    <t>Rice vermicelli with diameter 0.8-1.0 mm</t>
  </si>
  <si>
    <t>Purchase UoM:</t>
  </si>
  <si>
    <t>TBI Product Code:</t>
  </si>
  <si>
    <t>N017</t>
  </si>
  <si>
    <t>Primary Package Barcode:</t>
  </si>
  <si>
    <t>Outer Case Barcode:</t>
  </si>
  <si>
    <t>35060740661950</t>
  </si>
  <si>
    <t>Name of Manufacturer:</t>
  </si>
  <si>
    <t>SA GIANG IMPORT-EXPORT CORPORATION</t>
  </si>
  <si>
    <t>Address of Manufacturer:</t>
  </si>
  <si>
    <t>Lot CII-3, 5th street, Industrial Zone C, Tan Quy Dong Ward, Sa Dec City, Dong Thap Province.</t>
  </si>
  <si>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</si>
  <si>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</si>
  <si>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</si>
  <si>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</si>
  <si>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Yes</t>
  </si>
  <si>
    <t>BRC</t>
  </si>
  <si>
    <t>Other GFSI Recoginised standard</t>
  </si>
  <si>
    <t>-</t>
  </si>
  <si>
    <t>ASC</t>
  </si>
  <si>
    <t>Global G.A.P.</t>
  </si>
  <si>
    <t>Sedex</t>
  </si>
  <si>
    <t>Other, e.g. Halal, Kosher</t>
  </si>
  <si>
    <t>Halal, Kosher, ISO 22000:2018, HACCP</t>
  </si>
  <si>
    <t>3.Dietary Requirements</t>
  </si>
  <si>
    <t>*Please tick in the box</t>
  </si>
  <si>
    <t>Vegetarians</t>
  </si>
  <si>
    <t>X</t>
  </si>
  <si>
    <t>(Contains no animal product but may contain animal-derived ingredients, e.g Milk &amp; egg)</t>
  </si>
  <si>
    <t xml:space="preserve">Vegans </t>
  </si>
  <si>
    <t>(Contains no animal product)</t>
  </si>
  <si>
    <t>4.Shelf Life &amp; Storage Condition</t>
  </si>
  <si>
    <t>Storage Condition / Temperature Range (°C)</t>
  </si>
  <si>
    <t>ambient temperature</t>
  </si>
  <si>
    <t>Shelf Life</t>
  </si>
  <si>
    <t>24 months</t>
  </si>
  <si>
    <t>Minimum Remaining Shelf Life before on board/
Minimum Shelf Life on Delivery</t>
  </si>
  <si>
    <t>21 months</t>
  </si>
  <si>
    <t>Ambient products</t>
  </si>
  <si>
    <t>Frozen Products</t>
  </si>
  <si>
    <t>Once Opened</t>
  </si>
  <si>
    <t>1 month</t>
  </si>
  <si>
    <t>Once Defrosted</t>
  </si>
  <si>
    <t>Once Defrosted suitable for Refreezing?</t>
  </si>
  <si>
    <t>Date Code Format E.g. DD/MM/YY</t>
  </si>
  <si>
    <t>DD/MM/YY</t>
  </si>
  <si>
    <t>Batch Code Format / Traceability Code</t>
  </si>
  <si>
    <t>ABCD.EFGHIJ</t>
  </si>
  <si>
    <t>5.Instructions for Use</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</si>
  <si>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</si>
  <si>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</si>
  <si>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</si>
  <si>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</si>
  <si>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</si>
  <si>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</si>
  <si>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</si>
  <si>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</si>
  <si>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</si>
  <si>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</si>
  <si>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</si>
  <si>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 xml:space="preserve">Rice </t>
  </si>
  <si>
    <t>Hong Nhut</t>
  </si>
  <si>
    <t>Vietnam</t>
  </si>
  <si>
    <t>No</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</si>
  <si>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</si>
  <si>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</si>
  <si>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Are Genetically Modified Organisms handled on manufacturing site?</t>
  </si>
  <si>
    <t>Is GMO free certificate available for the ingredients at GMO risk?</t>
  </si>
  <si>
    <t>statement</t>
  </si>
  <si>
    <t>7.Nutritional Information</t>
  </si>
  <si>
    <t>* Not Mandatory</t>
  </si>
  <si>
    <t>Typical Values (g)</t>
  </si>
  <si>
    <t xml:space="preserve">Energy (Kcal/KJ) </t>
  </si>
  <si>
    <t>Kcal: 352
KJ: 1473</t>
  </si>
  <si>
    <t>Fat</t>
  </si>
  <si>
    <t>0.6 g</t>
  </si>
  <si>
    <t xml:space="preserve">   of which saturate fat</t>
  </si>
  <si>
    <t>0.3 g</t>
  </si>
  <si>
    <t xml:space="preserve">   of which monounsaturated fat*</t>
  </si>
  <si>
    <t xml:space="preserve">   of which, polyunsaturated fat*</t>
  </si>
  <si>
    <t>Carbohydrate</t>
  </si>
  <si>
    <t>78 g</t>
  </si>
  <si>
    <t xml:space="preserve">   of which sugar</t>
  </si>
  <si>
    <t>1.2 g</t>
  </si>
  <si>
    <t xml:space="preserve">   of which Polyols*</t>
  </si>
  <si>
    <t xml:space="preserve">   of which starch*</t>
  </si>
  <si>
    <t>Fibre*</t>
  </si>
  <si>
    <t>1.7 g</t>
  </si>
  <si>
    <t>Protein</t>
  </si>
  <si>
    <t>7.8 g</t>
  </si>
  <si>
    <t>Salt</t>
  </si>
  <si>
    <t>0.06 g</t>
  </si>
  <si>
    <t>Sodium in mg x 2.5 /1000 = salt in g</t>
  </si>
  <si>
    <t>NOTE: Must attach lab analyses report</t>
  </si>
  <si>
    <t>8.The fourteen Allergens – Regulation (EU) No 1169/2011</t>
  </si>
  <si>
    <t xml:space="preserve">Product contains? </t>
  </si>
  <si>
    <t xml:space="preserve">in which ingredient? </t>
  </si>
  <si>
    <t>Handled on manufacturing site?</t>
  </si>
  <si>
    <t xml:space="preserve">Risk of Cross Contamination </t>
  </si>
  <si>
    <t>Yes/No</t>
  </si>
  <si>
    <t>01</t>
  </si>
  <si>
    <r>
      <t xml:space="preserve">Cereals containing gluten
</t>
    </r>
    <r>
      <rPr>
        <sz val="10"/>
        <color theme="1"/>
        <rFont val="Calibri Light"/>
        <family val="2"/>
        <scheme val="major"/>
      </rPr>
      <t>including wheat, Rye, Barley, Oats, Spelt &amp; Khorasan and products thereof:</t>
    </r>
  </si>
  <si>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</si>
  <si>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</si>
  <si>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</si>
  <si>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</si>
  <si>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</si>
  <si>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</si>
  <si>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</si>
  <si>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</si>
  <si>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</si>
  <si>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</si>
  <si>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</si>
  <si>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</si>
  <si>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</si>
  <si>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</si>
  <si>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</si>
  <si>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</si>
  <si>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</si>
  <si>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</si>
  <si>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</si>
  <si>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</si>
  <si>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</si>
  <si>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</si>
  <si>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</si>
  <si>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</si>
  <si>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</si>
  <si>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</si>
  <si>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</si>
  <si>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</si>
  <si>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</si>
  <si>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</si>
  <si>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</si>
  <si>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</si>
  <si>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</si>
  <si>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</si>
  <si>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</si>
  <si>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</si>
  <si>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</si>
  <si>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</si>
  <si>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</si>
  <si>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</si>
  <si>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</si>
  <si>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</si>
  <si>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</si>
  <si>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</si>
  <si>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</si>
  <si>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Country of Origin Government Standard</t>
  </si>
  <si>
    <t>Manufacturer Standard</t>
  </si>
  <si>
    <t>TVC</t>
  </si>
  <si>
    <t>Quality Indicator</t>
  </si>
  <si>
    <r>
      <rPr>
        <sz val="11"/>
        <color theme="1"/>
        <rFont val="Calibri"/>
        <family val="2"/>
      </rPr>
      <t>≤</t>
    </r>
    <r>
      <rPr>
        <sz val="8.6"/>
        <color theme="1"/>
        <rFont val="Arial"/>
        <family val="2"/>
      </rPr>
      <t xml:space="preserve"> 10</t>
    </r>
    <r>
      <rPr>
        <vertAlign val="superscript"/>
        <sz val="8.6"/>
        <color theme="1"/>
        <rFont val="Arial"/>
        <family val="2"/>
      </rPr>
      <t>6</t>
    </r>
  </si>
  <si>
    <t>1 sample/year</t>
  </si>
  <si>
    <t>*please clarify by filling in how many samples per day/PO rather than by each lot</t>
  </si>
  <si>
    <t>Escherichia coli</t>
  </si>
  <si>
    <t>Hygiene indicator</t>
  </si>
  <si>
    <r>
      <rPr>
        <sz val="11"/>
        <color theme="1"/>
        <rFont val="Calibri"/>
        <family val="2"/>
      </rPr>
      <t>≤</t>
    </r>
    <r>
      <rPr>
        <sz val="8.6"/>
        <color theme="1"/>
        <rFont val="Arial"/>
        <family val="2"/>
      </rPr>
      <t xml:space="preserve"> 10</t>
    </r>
    <r>
      <rPr>
        <vertAlign val="superscript"/>
        <sz val="8.6"/>
        <color theme="1"/>
        <rFont val="Arial"/>
        <family val="2"/>
      </rPr>
      <t>2</t>
    </r>
  </si>
  <si>
    <t>Enterobacteriaceae</t>
  </si>
  <si>
    <t>Listeria spp</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</si>
  <si>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</si>
  <si>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</si>
  <si>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</si>
  <si>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</si>
  <si>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</si>
  <si>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</si>
  <si>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</si>
  <si>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</si>
  <si>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</si>
  <si>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t>Bacillus spp.</t>
  </si>
  <si>
    <t>Clostridium perfringens</t>
  </si>
  <si>
    <t>Staphylococcus aureus and other coagulase-positive staphylococci</t>
  </si>
  <si>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</si>
  <si>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</si>
  <si>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</si>
  <si>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</si>
  <si>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light yellow
diameter 0.8-1.2 mm</t>
  </si>
  <si>
    <t>too thick
colour too dark</t>
  </si>
  <si>
    <t xml:space="preserve">14.Quantity Attributes </t>
  </si>
  <si>
    <t>Unit (g)</t>
  </si>
  <si>
    <t>Case (kg)</t>
  </si>
  <si>
    <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</si>
  <si>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</si>
  <si>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</si>
  <si>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</si>
  <si>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</si>
  <si>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</si>
  <si>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</si>
  <si>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Description/Color</t>
  </si>
  <si>
    <r>
      <t xml:space="preserve">Materials
</t>
    </r>
    <r>
      <rPr>
        <sz val="8"/>
        <color theme="1"/>
        <rFont val="Calibri Light"/>
        <family val="2"/>
        <scheme val="major"/>
      </rPr>
      <t>*please indicate the plastic material from below 01-07</t>
    </r>
  </si>
  <si>
    <t>Weight 
(g)</t>
  </si>
  <si>
    <t xml:space="preserve">Dimensions
(mm)   </t>
  </si>
  <si>
    <t>Primary：</t>
  </si>
  <si>
    <t>transparent</t>
  </si>
  <si>
    <t>OPP/CPP</t>
  </si>
  <si>
    <t>L</t>
  </si>
  <si>
    <t>W</t>
  </si>
  <si>
    <t>H</t>
  </si>
  <si>
    <t>Secondary:</t>
  </si>
  <si>
    <t>brown</t>
  </si>
  <si>
    <t>Paper</t>
  </si>
  <si>
    <t>Tertiary:</t>
  </si>
  <si>
    <t>20FCL Max Load without palletized</t>
  </si>
  <si>
    <t>620 ctns</t>
  </si>
  <si>
    <t>40FCL Max Load without palletized</t>
  </si>
  <si>
    <t>1520 ctns</t>
  </si>
  <si>
    <t>40 HC</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</si>
  <si>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</si>
  <si>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</si>
  <si>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</si>
  <si>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</si>
  <si>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</si>
  <si>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</si>
  <si>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</si>
  <si>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</si>
  <si>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</si>
  <si>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</si>
  <si>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</si>
  <si>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</si>
  <si>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</si>
  <si>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</si>
  <si>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</si>
  <si>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</si>
  <si>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</si>
  <si>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</si>
  <si>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Receiving of Rice</t>
  </si>
  <si>
    <t>- Rice does not contain Aflatoxin
- No musty smell, dark color.
- Pesticide residue:
Carbamate group;
Organic chlorine pesticide residues;
Organic Pesticide residues; 
Pyrethroid pesticide according EU regulartion 
- Heavy metal: Cd ≤ 0.1 mg/kg; Pb ≤ 0.2 mg/kg, As ≤ 0.15 mg/kg</t>
  </si>
  <si>
    <t>Every lot</t>
  </si>
  <si>
    <t>Drying</t>
  </si>
  <si>
    <t>9.5-11.5%</t>
  </si>
  <si>
    <t>Every hour</t>
  </si>
  <si>
    <t>Metal detecting</t>
  </si>
  <si>
    <t>Metal detector</t>
  </si>
  <si>
    <t>No detectable metal piece in the finished product with dimensions ØFe ≥1.0mm, ØNon-Fe ≥ 1.2mm, ØSuS ≥ 1.5mm or more</t>
  </si>
  <si>
    <t>Beginging of the shift, every hour and the end of the shift</t>
  </si>
  <si>
    <t>19.Artwork</t>
  </si>
  <si>
    <t>Inner Label / Package Design artwork</t>
  </si>
  <si>
    <t>Outer Label / Package Design artwork</t>
  </si>
  <si>
    <t>TBC</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</si>
  <si>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</si>
  <si>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</si>
  <si>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</si>
  <si>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</si>
  <si>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</si>
  <si>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</si>
  <si>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</si>
  <si>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</si>
  <si>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</si>
  <si>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NGUYEN THI PHUONG UYEN</t>
  </si>
  <si>
    <t>Position in Company</t>
  </si>
  <si>
    <t>QUALITY MANAGER</t>
  </si>
  <si>
    <t>Date</t>
  </si>
  <si>
    <t>For and on behalf of The Basic Ingredients Ltd:</t>
  </si>
  <si>
    <t>For and on behalf of Customer:</t>
  </si>
  <si>
    <r>
      <rPr>
        <b/>
        <sz val="14"/>
        <color theme="1"/>
        <rFont val="Calibri Light"/>
        <family val="2"/>
        <scheme val="major"/>
      </rPr>
      <t xml:space="preserve">Title </t>
    </r>
    <r>
      <rPr>
        <sz val="14"/>
        <color theme="1"/>
        <rFont val="Calibri Light"/>
        <family val="2"/>
        <scheme val="major"/>
      </rPr>
      <t>(Brand name +Product name+ Minimum 3 selling pints)</t>
    </r>
  </si>
  <si>
    <t xml:space="preserve">5 Selling Points (must be 5, don’t list the product, if we don’t have 5 points) </t>
  </si>
  <si>
    <r>
      <rPr>
        <b/>
        <sz val="14"/>
        <color theme="1"/>
        <rFont val="Futura Bk BT"/>
        <family val="2"/>
      </rPr>
      <t>COMFORT SOUP</t>
    </r>
    <r>
      <rPr>
        <sz val="14"/>
        <color theme="1"/>
        <rFont val="Futura Bk BT"/>
        <family val="2"/>
      </rPr>
      <t xml:space="preserve">: There is nothing more comforting than a bowl of noodle soup in the winter </t>
    </r>
  </si>
  <si>
    <r>
      <rPr>
        <b/>
        <sz val="14"/>
        <color theme="1"/>
        <rFont val="Futura Bk BT"/>
        <family val="2"/>
      </rPr>
      <t>STIR FRY</t>
    </r>
    <r>
      <rPr>
        <sz val="14"/>
        <color theme="1"/>
        <rFont val="Futura Bk BT"/>
        <family val="2"/>
      </rPr>
      <t xml:space="preserve"> : After soaking in the warm water for a few minute to soft texture , ready to stir fry </t>
    </r>
  </si>
  <si>
    <r>
      <rPr>
        <b/>
        <sz val="14"/>
        <color theme="1"/>
        <rFont val="Futura Bk BT"/>
        <family val="2"/>
      </rPr>
      <t xml:space="preserve">SUMMER ROLL </t>
    </r>
    <r>
      <rPr>
        <sz val="14"/>
        <color theme="1"/>
        <rFont val="Futura Bk BT"/>
        <family val="2"/>
      </rPr>
      <t>: Also called nama harumaki in Japan, an essential ingredient for the filling of roll</t>
    </r>
  </si>
  <si>
    <t>every 3 months</t>
  </si>
  <si>
    <t>RICE VERMICELLI 400g</t>
  </si>
  <si>
    <t>20/400g</t>
  </si>
  <si>
    <t>SA GIANG IMPORT-EXPORT CORPORATION- Factory 3</t>
  </si>
  <si>
    <t>BRC/ Site No: 10005118</t>
  </si>
  <si>
    <t xml:space="preserve">Tricyclazole </t>
  </si>
  <si>
    <t>0.001 mg/kg</t>
  </si>
  <si>
    <t>0.1 mg/kg</t>
  </si>
  <si>
    <t>0.2 mg/kg</t>
  </si>
  <si>
    <t>0.15 mg/kg</t>
  </si>
  <si>
    <t>Cd</t>
  </si>
  <si>
    <t xml:space="preserve">Pb </t>
  </si>
  <si>
    <t xml:space="preserve">As </t>
  </si>
  <si>
    <t>Aflatoxin( B1, B2, G1, G2)</t>
  </si>
  <si>
    <t>0.5ug/kg</t>
  </si>
  <si>
    <t>10ug/kg</t>
  </si>
  <si>
    <t>Ochratoxin A</t>
  </si>
  <si>
    <t xml:space="preserve">Zearalenone </t>
  </si>
  <si>
    <t xml:space="preserve">Deoxynivalenol </t>
  </si>
  <si>
    <r>
      <t xml:space="preserve">VIETNAM PHO:  </t>
    </r>
    <r>
      <rPr>
        <sz val="14"/>
        <color theme="1"/>
        <rFont val="Futura Bk BT"/>
        <family val="2"/>
      </rPr>
      <t>Producd in Mekong River Delta ,  authentic ingredients you need to make a bowl of pho, Saigon or Hanoi style , your choice</t>
    </r>
  </si>
  <si>
    <t>Emma Basic - Rice Vermicelli Noodles 400g| Gluten Free | Vegan | Summer Roll | Pho | Pad Thai</t>
  </si>
  <si>
    <r>
      <rPr>
        <b/>
        <sz val="14"/>
        <color theme="1"/>
        <rFont val="Futura Bk BT"/>
        <family val="2"/>
      </rPr>
      <t>NOODLE SALAD</t>
    </r>
    <r>
      <rPr>
        <sz val="14"/>
        <color theme="1"/>
        <rFont val="Futura Bk BT"/>
        <family val="2"/>
      </rPr>
      <t xml:space="preserve">:  Vermicelli noodle salad with vinegar or lime dressing, simple to make, light and refreshing  </t>
    </r>
  </si>
  <si>
    <t>杜一静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</si>
</sst>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0"/>
      <color rgb="FF000000"/>
      <name val="Arial"/>
      <family val="2"/>
    </font>
    <font>
      <b/>
      <sz val="10"/>
      <color rgb="FFFF0000"/>
      <name val="Calibri Light"/>
      <family val="2"/>
      <scheme val="major"/>
    </font>
    <font>
      <sz val="11"/>
      <name val="Arial"/>
      <family val="2"/>
    </font>
    <font>
      <sz val="11"/>
      <color theme="1"/>
      <name val="Calibri"/>
      <family val="2"/>
    </font>
    <font>
      <sz val="8.6"/>
      <color theme="1"/>
      <name val="Arial"/>
      <family val="2"/>
    </font>
    <font>
      <vertAlign val="superscript"/>
      <sz val="8.6"/>
      <color theme="1"/>
      <name val="Arial"/>
      <family val="2"/>
    </font>
    <font>
      <sz val="11"/>
      <color rgb="FFFF0000"/>
      <name val="Calibri Light"/>
      <family val="2"/>
      <scheme val="major"/>
    </font>
    <font>
      <sz val="12"/>
      <color theme="1"/>
      <name val="Calibri"/>
      <family val="2"/>
      <scheme val="minor"/>
    </font>
    <font>
      <b/>
      <sz val="14"/>
      <color theme="1"/>
      <name val="Futura Bk BT"/>
      <family val="2"/>
    </font>
    <font>
      <sz val="14"/>
      <color theme="1"/>
      <name val="Futura Bk BT"/>
      <family val="2"/>
    </font>
    <font>
      <b/>
      <sz val="14"/>
      <color rgb="FF000000"/>
      <name val="Futura Bk BT"/>
      <family val="2"/>
    </font>
    <font>
      <b/>
      <sz val="11"/>
      <color theme="1"/>
      <name val="Aptos"/>
      <family val="2"/>
    </font>
  </fonts>
  <fills count="9">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D9D9D9"/>
        <bgColor indexed="64"/>
      </patternFill>
    </fill>
    <fill>
      <patternFill patternType="solid">
        <fgColor theme="0"/>
        <bgColor indexed="64"/>
      </patternFill>
    </fill>
    <fill>
      <patternFill patternType="solid">
        <fgColor theme="0" tint="-0.14993743705557422"/>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theme="0"/>
      </left>
      <right style="thin">
        <color indexed="64"/>
      </right>
      <top style="thin">
        <color indexed="64"/>
      </top>
      <bottom style="thin">
        <color indexed="64"/>
      </bottom>
      <diagonal/>
    </border>
  </borders>
  <cellStyleXfs count="2">
    <xf numFmtId="0" fontId="0" fillId="0" borderId="0"/>
    <xf numFmtId="0" fontId="27" fillId="0" borderId="0"/>
  </cellStyleXfs>
  <cellXfs count="203">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6" fillId="0" borderId="0" xfId="0" applyFont="1" applyAlignment="1">
      <alignment horizontal="left" vertical="center"/>
    </xf>
    <xf numFmtId="0" fontId="11" fillId="0" borderId="1" xfId="0" applyFont="1" applyBorder="1" applyAlignment="1">
      <alignment horizontal="center" vertical="center" wrapText="1"/>
    </xf>
    <xf numFmtId="0" fontId="2" fillId="0" borderId="1" xfId="0" applyFont="1" applyBorder="1" applyAlignment="1">
      <alignment horizontal="center" vertical="center"/>
    </xf>
    <xf numFmtId="0" fontId="13" fillId="2" borderId="1"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13" fillId="0" borderId="5" xfId="0" applyFont="1" applyBorder="1" applyAlignment="1">
      <alignment horizontal="right" vertical="center" wrapText="1"/>
    </xf>
    <xf numFmtId="0" fontId="21" fillId="0" borderId="0" xfId="0" applyFont="1"/>
    <xf numFmtId="0" fontId="14" fillId="0" borderId="0" xfId="0" applyFont="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wrapText="1"/>
    </xf>
    <xf numFmtId="0" fontId="12" fillId="0" borderId="0" xfId="0" applyFont="1"/>
    <xf numFmtId="0" fontId="12" fillId="0" borderId="0" xfId="0" applyFont="1" applyAlignment="1">
      <alignment horizontal="left"/>
    </xf>
    <xf numFmtId="0" fontId="2" fillId="4" borderId="1" xfId="0" applyFont="1" applyFill="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left" wrapText="1"/>
    </xf>
    <xf numFmtId="0" fontId="1" fillId="2" borderId="1" xfId="0" applyFont="1" applyFill="1" applyBorder="1" applyAlignment="1">
      <alignment vertical="center"/>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8"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2" borderId="16" xfId="0" applyFont="1" applyFill="1" applyBorder="1" applyAlignment="1">
      <alignment horizontal="center" vertical="center" wrapText="1"/>
    </xf>
    <xf numFmtId="10" fontId="11" fillId="0" borderId="5" xfId="0" applyNumberFormat="1" applyFont="1" applyBorder="1" applyAlignment="1">
      <alignment horizontal="center" vertical="center" wrapText="1"/>
    </xf>
    <xf numFmtId="0" fontId="13" fillId="0" borderId="0" xfId="0" applyFont="1"/>
    <xf numFmtId="10" fontId="11" fillId="0" borderId="1" xfId="0" applyNumberFormat="1" applyFont="1" applyBorder="1" applyAlignment="1">
      <alignment vertical="center" wrapText="1"/>
    </xf>
    <xf numFmtId="10" fontId="2" fillId="0" borderId="1" xfId="0" applyNumberFormat="1" applyFont="1" applyBorder="1" applyAlignment="1">
      <alignment vertical="center"/>
    </xf>
    <xf numFmtId="0" fontId="5" fillId="2" borderId="12" xfId="0" applyFont="1" applyFill="1" applyBorder="1" applyAlignment="1">
      <alignment horizontal="center" vertical="center"/>
    </xf>
    <xf numFmtId="0" fontId="2" fillId="0" borderId="5" xfId="0" applyFont="1" applyBorder="1" applyAlignment="1">
      <alignment horizontal="left" vertical="center"/>
    </xf>
    <xf numFmtId="0" fontId="3" fillId="2" borderId="1" xfId="0" applyFont="1" applyFill="1" applyBorder="1" applyAlignment="1">
      <alignment vertical="center"/>
    </xf>
    <xf numFmtId="0" fontId="2" fillId="0" borderId="19" xfId="0" applyFont="1" applyBorder="1" applyAlignment="1">
      <alignment horizontal="left" vertical="center"/>
    </xf>
    <xf numFmtId="164" fontId="2" fillId="4" borderId="1" xfId="0" applyNumberFormat="1" applyFont="1" applyFill="1" applyBorder="1" applyAlignment="1">
      <alignment horizontal="center" vertical="center"/>
    </xf>
    <xf numFmtId="0" fontId="2" fillId="0" borderId="1" xfId="0" quotePrefix="1" applyFont="1" applyBorder="1" applyAlignment="1">
      <alignment horizontal="center" vertical="center"/>
    </xf>
    <xf numFmtId="0" fontId="2" fillId="0" borderId="1" xfId="0" applyFont="1" applyBorder="1" applyAlignment="1">
      <alignment horizontal="left" vertical="top"/>
    </xf>
    <xf numFmtId="0" fontId="2" fillId="0" borderId="1" xfId="0" quotePrefix="1" applyFont="1" applyBorder="1" applyAlignment="1">
      <alignment horizontal="left" vertical="top" wrapText="1"/>
    </xf>
    <xf numFmtId="0" fontId="2" fillId="0" borderId="0" xfId="0" applyFont="1" applyAlignment="1">
      <alignment vertical="top"/>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11" fillId="7" borderId="1" xfId="0" applyFont="1" applyFill="1" applyBorder="1" applyAlignment="1">
      <alignment horizontal="center" vertical="center"/>
    </xf>
    <xf numFmtId="0" fontId="34" fillId="0" borderId="0" xfId="0" applyFont="1" applyAlignment="1">
      <alignment vertical="center"/>
    </xf>
    <xf numFmtId="0" fontId="35" fillId="0" borderId="0" xfId="0" applyFont="1"/>
    <xf numFmtId="0" fontId="25" fillId="2" borderId="1" xfId="0" applyFont="1" applyFill="1" applyBorder="1" applyAlignment="1">
      <alignment vertical="center" wrapText="1"/>
    </xf>
    <xf numFmtId="0" fontId="37" fillId="0" borderId="1" xfId="0" applyFont="1" applyBorder="1" applyAlignment="1">
      <alignment horizontal="left" vertical="center" wrapText="1"/>
    </xf>
    <xf numFmtId="0" fontId="25" fillId="2" borderId="1" xfId="0" applyFont="1" applyFill="1" applyBorder="1" applyAlignment="1">
      <alignment horizontal="center" vertical="center" wrapText="1"/>
    </xf>
    <xf numFmtId="0" fontId="36" fillId="0" borderId="1" xfId="0" applyFont="1" applyBorder="1" applyAlignment="1">
      <alignment horizontal="left" vertical="center" wrapText="1"/>
    </xf>
    <xf numFmtId="0" fontId="39" fillId="0" borderId="0" xfId="0" applyFont="1" applyAlignment="1">
      <alignment vertical="center"/>
    </xf>
    <xf numFmtId="0" fontId="2" fillId="0" borderId="1" xfId="0" applyFont="1" applyBorder="1" applyAlignment="1">
      <alignment horizontal="left" vertical="center" wrapText="1"/>
    </xf>
    <xf numFmtId="0" fontId="2" fillId="8" borderId="1" xfId="0" applyFont="1" applyFill="1" applyBorder="1" applyAlignment="1">
      <alignment horizontal="center" vertical="center"/>
    </xf>
    <xf numFmtId="0" fontId="13" fillId="8" borderId="0" xfId="0" applyFont="1" applyFill="1" applyAlignment="1">
      <alignment vertical="center"/>
    </xf>
    <xf numFmtId="0" fontId="2" fillId="0" borderId="1" xfId="0" quotePrefix="1" applyFont="1" applyBorder="1" applyAlignment="1">
      <alignment horizontal="left" vertical="center" wrapText="1"/>
    </xf>
    <xf numFmtId="0" fontId="2" fillId="0" borderId="0" xfId="0" quotePrefix="1" applyFont="1" applyAlignment="1">
      <alignment vertical="center"/>
    </xf>
    <xf numFmtId="1" fontId="2" fillId="0" borderId="5" xfId="0" applyNumberFormat="1" applyFont="1" applyBorder="1" applyAlignment="1">
      <alignment horizontal="center" vertical="center"/>
    </xf>
    <xf numFmtId="1" fontId="2" fillId="0" borderId="7" xfId="0" applyNumberFormat="1" applyFont="1" applyBorder="1" applyAlignment="1">
      <alignment horizontal="center" vertical="center"/>
    </xf>
    <xf numFmtId="0" fontId="2" fillId="2" borderId="1" xfId="0" applyFont="1" applyFill="1" applyBorder="1" applyAlignment="1">
      <alignment horizontal="right" vertical="center"/>
    </xf>
    <xf numFmtId="0" fontId="6" fillId="0" borderId="0" xfId="0" applyFont="1" applyAlignment="1">
      <alignment horizontal="left"/>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16" fillId="2" borderId="1" xfId="0" applyFont="1" applyFill="1" applyBorder="1" applyAlignment="1">
      <alignment horizontal="left" vertical="center" wrapText="1"/>
    </xf>
    <xf numFmtId="0" fontId="2" fillId="3" borderId="1" xfId="0" quotePrefix="1"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6" borderId="1" xfId="0" applyFont="1" applyFill="1" applyBorder="1" applyAlignment="1">
      <alignment horizontal="left" vertical="center" wrapText="1"/>
    </xf>
    <xf numFmtId="0" fontId="30" fillId="6" borderId="12" xfId="0" applyFont="1" applyFill="1" applyBorder="1" applyAlignment="1">
      <alignment horizontal="left" vertical="center" wrapText="1"/>
    </xf>
    <xf numFmtId="0" fontId="30" fillId="6" borderId="9" xfId="0" applyFont="1" applyFill="1" applyBorder="1" applyAlignment="1">
      <alignment horizontal="left" vertical="center" wrapText="1"/>
    </xf>
    <xf numFmtId="0" fontId="30" fillId="6" borderId="13" xfId="0" applyFont="1" applyFill="1" applyBorder="1" applyAlignment="1">
      <alignment horizontal="left" vertical="center" wrapText="1"/>
    </xf>
    <xf numFmtId="0" fontId="30" fillId="6" borderId="8" xfId="0" applyFont="1" applyFill="1" applyBorder="1" applyAlignment="1">
      <alignment horizontal="left" vertical="center" wrapText="1"/>
    </xf>
    <xf numFmtId="0" fontId="30" fillId="6" borderId="10" xfId="0" applyFont="1" applyFill="1" applyBorder="1" applyAlignment="1">
      <alignment horizontal="left" vertical="center" wrapText="1"/>
    </xf>
    <xf numFmtId="0" fontId="30" fillId="6" borderId="14" xfId="0" applyFont="1" applyFill="1" applyBorder="1" applyAlignment="1">
      <alignment horizontal="left" vertical="center" wrapText="1"/>
    </xf>
    <xf numFmtId="0" fontId="6" fillId="0" borderId="10" xfId="0" applyFont="1" applyBorder="1" applyAlignment="1">
      <alignment horizontal="left"/>
    </xf>
    <xf numFmtId="0" fontId="11" fillId="4" borderId="1" xfId="0" applyFont="1" applyFill="1" applyBorder="1" applyAlignment="1">
      <alignment horizontal="left" vertical="center" wrapText="1"/>
    </xf>
    <xf numFmtId="0" fontId="11" fillId="0" borderId="5"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11" fillId="0" borderId="7" xfId="0" applyFont="1" applyBorder="1" applyAlignment="1">
      <alignment horizontal="left" vertical="center" wrapText="1"/>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3" fillId="0" borderId="0" xfId="0" applyFont="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0" borderId="1" xfId="0" applyFont="1" applyBorder="1" applyAlignment="1">
      <alignment horizontal="left" wrapText="1"/>
    </xf>
    <xf numFmtId="0" fontId="25" fillId="0" borderId="8" xfId="0" applyFont="1" applyBorder="1" applyAlignment="1">
      <alignment horizontal="left" wrapText="1"/>
    </xf>
    <xf numFmtId="0" fontId="25" fillId="0" borderId="10" xfId="0" applyFont="1" applyBorder="1" applyAlignment="1">
      <alignment horizontal="left" wrapText="1"/>
    </xf>
    <xf numFmtId="0" fontId="25" fillId="0" borderId="14" xfId="0" applyFont="1" applyBorder="1" applyAlignment="1">
      <alignment horizontal="left"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3" fillId="0" borderId="0" xfId="0" applyFont="1" applyAlignment="1">
      <alignment horizontal="left" wrapText="1"/>
    </xf>
    <xf numFmtId="0" fontId="2" fillId="0" borderId="5" xfId="0" quotePrefix="1" applyFont="1" applyBorder="1" applyAlignment="1">
      <alignment horizontal="left" vertical="top" wrapText="1"/>
    </xf>
    <xf numFmtId="0" fontId="2" fillId="0" borderId="7" xfId="0" applyFont="1" applyBorder="1" applyAlignment="1">
      <alignment horizontal="left" vertical="top"/>
    </xf>
    <xf numFmtId="0" fontId="2" fillId="0" borderId="5" xfId="0" quotePrefix="1" applyFont="1" applyBorder="1" applyAlignment="1">
      <alignment horizontal="left" vertical="top"/>
    </xf>
    <xf numFmtId="0" fontId="2" fillId="0" borderId="5" xfId="0" applyFont="1" applyBorder="1" applyAlignment="1">
      <alignment horizontal="left" vertical="top"/>
    </xf>
    <xf numFmtId="0" fontId="5" fillId="3" borderId="0" xfId="0" applyFont="1" applyFill="1" applyAlignment="1">
      <alignment horizontal="left" vertical="center" wrapText="1"/>
    </xf>
    <xf numFmtId="14" fontId="2" fillId="0" borderId="1" xfId="0" applyNumberFormat="1" applyFont="1" applyBorder="1" applyAlignment="1">
      <alignment horizontal="lef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xf numFmtId="0" fontId="3" fillId="2" borderId="1" xfId="0" applyFont="1" applyFill="1" applyBorder="1" applyAlignment="1">
      <alignment horizontal="left" vertical="center"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0" fontId="29" fillId="0" borderId="5" xfId="0" applyFont="1" applyBorder="1" applyAlignment="1">
      <alignment horizontal="left" vertical="center" wrapText="1"/>
    </xf>
    <xf numFmtId="0" fontId="29" fillId="0" borderId="6" xfId="0" applyFont="1" applyBorder="1" applyAlignment="1">
      <alignment horizontal="left" vertical="center" wrapText="1"/>
    </xf>
    <xf numFmtId="0" fontId="29" fillId="0" borderId="7" xfId="0" applyFont="1" applyBorder="1" applyAlignment="1">
      <alignment horizontal="left" vertical="center" wrapText="1"/>
    </xf>
    <xf numFmtId="14" fontId="2" fillId="3" borderId="1" xfId="0" applyNumberFormat="1" applyFont="1" applyFill="1" applyBorder="1" applyAlignment="1">
      <alignment horizontal="left" vertical="center" wrapText="1"/>
    </xf>
    <xf numFmtId="0" fontId="38" fillId="5" borderId="1" xfId="0"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5</xdr:col>
      <xdr:colOff>1002707</xdr:colOff>
      <xdr:row>10</xdr:row>
      <xdr:rowOff>211778</xdr:rowOff>
    </xdr:from>
    <xdr:to>
      <xdr:col>8</xdr:col>
      <xdr:colOff>314097</xdr:colOff>
      <xdr:row>25</xdr:row>
      <xdr:rowOff>30963</xdr:rowOff>
    </xdr:to>
    <xdr:pic>
      <xdr:nvPicPr>
        <xdr:cNvPr id="2" name="Picture 1">
          <a:extLst>
            <a:ext uri="{FF2B5EF4-FFF2-40B4-BE49-F238E27FC236}">
              <a16:creationId xmlns:a16="http://schemas.microsoft.com/office/drawing/2014/main" id="{503F620F-A751-6C19-C1A2-CB56BC9B3BDD}"/>
            </a:ext>
          </a:extLst>
        </xdr:cNvPr>
        <xdr:cNvPicPr>
          <a:picLocks noChangeAspect="1"/>
        </xdr:cNvPicPr>
      </xdr:nvPicPr>
      <xdr:blipFill>
        <a:blip xmlns:r="http://schemas.openxmlformats.org/officeDocument/2006/relationships" r:embed="rId1"/>
        <a:stretch>
          <a:fillRect/>
        </a:stretch>
      </xdr:blipFill>
      <xdr:spPr>
        <a:xfrm>
          <a:off x="6754342" y="3215816"/>
          <a:ext cx="2889370" cy="39100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488462</xdr:colOff>
      <xdr:row>39</xdr:row>
      <xdr:rowOff>32664</xdr:rowOff>
    </xdr:from>
    <xdr:to>
      <xdr:col>1</xdr:col>
      <xdr:colOff>466015</xdr:colOff>
      <xdr:row>39</xdr:row>
      <xdr:rowOff>2059760</xdr:rowOff>
    </xdr:to>
    <xdr:pic>
      <xdr:nvPicPr>
        <xdr:cNvPr id="2" name="Picture 1">
          <a:extLst>
            <a:ext uri="{FF2B5EF4-FFF2-40B4-BE49-F238E27FC236}">
              <a16:creationId xmlns:a16="http://schemas.microsoft.com/office/drawing/2014/main" id="{3B8E2107-412C-50EA-575D-5A7CCAD65797}"/>
            </a:ext>
          </a:extLst>
        </xdr:cNvPr>
        <xdr:cNvPicPr>
          <a:picLocks noChangeAspect="1"/>
        </xdr:cNvPicPr>
      </xdr:nvPicPr>
      <xdr:blipFill>
        <a:blip xmlns:r="http://schemas.openxmlformats.org/officeDocument/2006/relationships" r:embed="rId1"/>
        <a:stretch>
          <a:fillRect/>
        </a:stretch>
      </xdr:blipFill>
      <xdr:spPr>
        <a:xfrm rot="5400000">
          <a:off x="690410" y="11094639"/>
          <a:ext cx="2027096" cy="2430991"/>
        </a:xfrm>
        <a:prstGeom prst="rect">
          <a:avLst/>
        </a:prstGeom>
      </xdr:spPr>
    </xdr:pic>
    <xdr:clientData/>
  </xdr:twoCellAnchor>
  <xdr:twoCellAnchor editAs="oneCell">
    <xdr:from>
      <xdr:col>2</xdr:col>
      <xdr:colOff>0</xdr:colOff>
      <xdr:row>39</xdr:row>
      <xdr:rowOff>0</xdr:rowOff>
    </xdr:from>
    <xdr:to>
      <xdr:col>3</xdr:col>
      <xdr:colOff>770544</xdr:colOff>
      <xdr:row>39</xdr:row>
      <xdr:rowOff>1275371</xdr:rowOff>
    </xdr:to>
    <xdr:pic>
      <xdr:nvPicPr>
        <xdr:cNvPr id="4" name="Picture 3">
          <a:extLst>
            <a:ext uri="{FF2B5EF4-FFF2-40B4-BE49-F238E27FC236}">
              <a16:creationId xmlns:a16="http://schemas.microsoft.com/office/drawing/2014/main" id="{D69D401D-A974-0315-585C-2AEB3A319EE0}"/>
            </a:ext>
          </a:extLst>
        </xdr:cNvPr>
        <xdr:cNvPicPr>
          <a:picLocks noChangeAspect="1"/>
        </xdr:cNvPicPr>
      </xdr:nvPicPr>
      <xdr:blipFill>
        <a:blip xmlns:r="http://schemas.openxmlformats.org/officeDocument/2006/relationships" r:embed="rId2"/>
        <a:stretch>
          <a:fillRect/>
        </a:stretch>
      </xdr:blipFill>
      <xdr:spPr>
        <a:xfrm>
          <a:off x="3477846" y="11263923"/>
          <a:ext cx="1889924" cy="1272650"/>
        </a:xfrm>
        <a:prstGeom prst="rect">
          <a:avLst/>
        </a:prstGeom>
      </xdr:spPr>
    </xdr:pic>
    <xdr:clientData/>
  </xdr:twoCellAnchor>
  <xdr:twoCellAnchor editAs="oneCell">
    <xdr:from>
      <xdr:col>2</xdr:col>
      <xdr:colOff>29308</xdr:colOff>
      <xdr:row>39</xdr:row>
      <xdr:rowOff>1299308</xdr:rowOff>
    </xdr:from>
    <xdr:to>
      <xdr:col>3</xdr:col>
      <xdr:colOff>751407</xdr:colOff>
      <xdr:row>39</xdr:row>
      <xdr:rowOff>2580940</xdr:rowOff>
    </xdr:to>
    <xdr:pic>
      <xdr:nvPicPr>
        <xdr:cNvPr id="5" name="Picture 4">
          <a:extLst>
            <a:ext uri="{FF2B5EF4-FFF2-40B4-BE49-F238E27FC236}">
              <a16:creationId xmlns:a16="http://schemas.microsoft.com/office/drawing/2014/main" id="{A0F121A1-E31B-3E04-2C85-6A3EA049D9E6}"/>
            </a:ext>
          </a:extLst>
        </xdr:cNvPr>
        <xdr:cNvPicPr>
          <a:picLocks noChangeAspect="1"/>
        </xdr:cNvPicPr>
      </xdr:nvPicPr>
      <xdr:blipFill>
        <a:blip xmlns:r="http://schemas.openxmlformats.org/officeDocument/2006/relationships" r:embed="rId3"/>
        <a:stretch>
          <a:fillRect/>
        </a:stretch>
      </xdr:blipFill>
      <xdr:spPr>
        <a:xfrm>
          <a:off x="3507154" y="12563231"/>
          <a:ext cx="1844200" cy="1280271"/>
        </a:xfrm>
        <a:prstGeom prst="rect">
          <a:avLst/>
        </a:prstGeom>
      </xdr:spPr>
    </xdr:pic>
    <xdr:clientData/>
  </xdr:twoCellAnchor>
  <xdr:twoCellAnchor editAs="oneCell">
    <xdr:from>
      <xdr:col>6</xdr:col>
      <xdr:colOff>750661</xdr:colOff>
      <xdr:row>1</xdr:row>
      <xdr:rowOff>742043</xdr:rowOff>
    </xdr:from>
    <xdr:to>
      <xdr:col>20</xdr:col>
      <xdr:colOff>495794</xdr:colOff>
      <xdr:row>11</xdr:row>
      <xdr:rowOff>96312</xdr:rowOff>
    </xdr:to>
    <xdr:pic>
      <xdr:nvPicPr>
        <xdr:cNvPr id="3" name="Picture 2">
          <a:extLst>
            <a:ext uri="{FF2B5EF4-FFF2-40B4-BE49-F238E27FC236}">
              <a16:creationId xmlns:a16="http://schemas.microsoft.com/office/drawing/2014/main" id="{F0C29F04-BA0D-723A-C9BB-399B8BF9B84C}"/>
            </a:ext>
          </a:extLst>
        </xdr:cNvPr>
        <xdr:cNvPicPr>
          <a:picLocks noChangeAspect="1"/>
        </xdr:cNvPicPr>
      </xdr:nvPicPr>
      <xdr:blipFill>
        <a:blip xmlns:r="http://schemas.openxmlformats.org/officeDocument/2006/relationships" r:embed="rId4"/>
        <a:stretch>
          <a:fillRect/>
        </a:stretch>
      </xdr:blipFill>
      <xdr:spPr>
        <a:xfrm>
          <a:off x="8923111" y="1123043"/>
          <a:ext cx="10679833" cy="23927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6AF210C5-7D25-4CCD-A009-D9EA5249A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1325" y="5095876"/>
          <a:ext cx="26479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637003</xdr:colOff>
      <xdr:row>30</xdr:row>
      <xdr:rowOff>474948</xdr:rowOff>
    </xdr:from>
    <xdr:to>
      <xdr:col>9</xdr:col>
      <xdr:colOff>934133</xdr:colOff>
      <xdr:row>39</xdr:row>
      <xdr:rowOff>39503</xdr:rowOff>
    </xdr:to>
    <xdr:pic>
      <xdr:nvPicPr>
        <xdr:cNvPr id="4" name="Picture 3">
          <a:extLst>
            <a:ext uri="{FF2B5EF4-FFF2-40B4-BE49-F238E27FC236}">
              <a16:creationId xmlns:a16="http://schemas.microsoft.com/office/drawing/2014/main" id="{EC051F5D-C0BD-58F2-5D72-A69EE5349C1A}"/>
            </a:ext>
          </a:extLst>
        </xdr:cNvPr>
        <xdr:cNvPicPr>
          <a:picLocks noChangeAspect="1"/>
        </xdr:cNvPicPr>
      </xdr:nvPicPr>
      <xdr:blipFill>
        <a:blip xmlns:r="http://schemas.openxmlformats.org/officeDocument/2006/relationships" r:embed="rId2"/>
        <a:stretch>
          <a:fillRect/>
        </a:stretch>
      </xdr:blipFill>
      <xdr:spPr>
        <a:xfrm>
          <a:off x="6517655" y="7763644"/>
          <a:ext cx="5402738" cy="2455185"/>
        </a:xfrm>
        <a:prstGeom prst="rect">
          <a:avLst/>
        </a:prstGeom>
      </xdr:spPr>
    </xdr:pic>
    <xdr:clientData/>
  </xdr:twoCellAnchor>
  <xdr:twoCellAnchor editAs="oneCell">
    <xdr:from>
      <xdr:col>5</xdr:col>
      <xdr:colOff>846224</xdr:colOff>
      <xdr:row>23</xdr:row>
      <xdr:rowOff>137541</xdr:rowOff>
    </xdr:from>
    <xdr:to>
      <xdr:col>9</xdr:col>
      <xdr:colOff>516284</xdr:colOff>
      <xdr:row>30</xdr:row>
      <xdr:rowOff>238519</xdr:rowOff>
    </xdr:to>
    <xdr:pic>
      <xdr:nvPicPr>
        <xdr:cNvPr id="6" name="Picture 5">
          <a:extLst>
            <a:ext uri="{FF2B5EF4-FFF2-40B4-BE49-F238E27FC236}">
              <a16:creationId xmlns:a16="http://schemas.microsoft.com/office/drawing/2014/main" id="{8CB1A848-344A-1492-7CA3-8DDF153DBDA1}"/>
            </a:ext>
          </a:extLst>
        </xdr:cNvPr>
        <xdr:cNvPicPr>
          <a:picLocks noChangeAspect="1"/>
        </xdr:cNvPicPr>
      </xdr:nvPicPr>
      <xdr:blipFill>
        <a:blip xmlns:r="http://schemas.openxmlformats.org/officeDocument/2006/relationships" r:embed="rId3"/>
        <a:stretch>
          <a:fillRect/>
        </a:stretch>
      </xdr:blipFill>
      <xdr:spPr>
        <a:xfrm>
          <a:off x="6726876" y="5140237"/>
          <a:ext cx="4780430" cy="23822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56444</xdr:colOff>
      <xdr:row>19</xdr:row>
      <xdr:rowOff>9408</xdr:rowOff>
    </xdr:from>
    <xdr:to>
      <xdr:col>1</xdr:col>
      <xdr:colOff>1002496</xdr:colOff>
      <xdr:row>19</xdr:row>
      <xdr:rowOff>468008</xdr:rowOff>
    </xdr:to>
    <xdr:pic>
      <xdr:nvPicPr>
        <xdr:cNvPr id="2" name="Picture 1">
          <a:extLst>
            <a:ext uri="{FF2B5EF4-FFF2-40B4-BE49-F238E27FC236}">
              <a16:creationId xmlns:a16="http://schemas.microsoft.com/office/drawing/2014/main" id="{9E8EA441-F842-DC70-198F-D6FDBCBAC474}"/>
            </a:ext>
          </a:extLst>
        </xdr:cNvPr>
        <xdr:cNvPicPr>
          <a:picLocks noChangeAspect="1"/>
        </xdr:cNvPicPr>
      </xdr:nvPicPr>
      <xdr:blipFill>
        <a:blip xmlns:r="http://schemas.openxmlformats.org/officeDocument/2006/relationships" r:embed="rId1"/>
        <a:stretch>
          <a:fillRect/>
        </a:stretch>
      </xdr:blipFill>
      <xdr:spPr>
        <a:xfrm>
          <a:off x="2060222" y="14299260"/>
          <a:ext cx="967824" cy="45724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5"/>
  <sheetViews>
    <sheetView tabSelected="1" zoomScale="81" zoomScaleNormal="81" zoomScalePageLayoutView="89" workbookViewId="0">
      <selection activeCell="B29" sqref="B29"/>
    </sheetView>
  </sheetViews>
  <sheetFormatPr defaultColWidth="9.1328125" defaultRowHeight="14.25"/>
  <cols>
    <col min="1" max="1" width="39.59765625" style="2" customWidth="1"/>
    <col min="2" max="2" width="23.1328125" style="2" customWidth="1"/>
    <col min="3" max="3" width="17.59765625" style="2" customWidth="1"/>
    <col min="4" max="4" width="15.59765625" style="2" customWidth="1"/>
    <col min="5" max="5" width="13.59765625" style="2" customWidth="1"/>
    <col min="6" max="6" width="26.1328125" style="2" customWidth="1"/>
    <col min="7" max="16384" width="9.1328125" style="2"/>
  </cols>
  <sheetData>
    <row r="1" spans="1:6" ht="30" customHeight="1">
      <c r="A1" s="56" t="s">
        <v>0</v>
      </c>
    </row>
    <row r="2" spans="1:6" ht="25.35" customHeight="1">
      <c r="A2" s="55" t="s">
        <v>1</v>
      </c>
      <c r="B2" s="125" t="s">
        <v>262</v>
      </c>
      <c r="C2" s="125"/>
      <c r="D2" s="125"/>
      <c r="E2" s="125"/>
      <c r="F2" s="37"/>
    </row>
    <row r="3" spans="1:6" ht="25.35" customHeight="1">
      <c r="A3" s="3" t="s">
        <v>2</v>
      </c>
      <c r="B3" s="126" t="s">
        <v>3</v>
      </c>
      <c r="C3" s="126"/>
      <c r="D3" s="126"/>
      <c r="E3" s="126"/>
    </row>
    <row r="4" spans="1:6" ht="25.35" customHeight="1">
      <c r="A4" s="3" t="s">
        <v>4</v>
      </c>
      <c r="B4" s="125" t="s">
        <v>263</v>
      </c>
      <c r="C4" s="125"/>
      <c r="D4" s="125"/>
      <c r="E4" s="125"/>
    </row>
    <row r="5" spans="1:6" ht="25.35" customHeight="1">
      <c r="A5" s="3" t="s">
        <v>5</v>
      </c>
      <c r="B5" s="124" t="s">
        <v>6</v>
      </c>
      <c r="C5" s="124"/>
      <c r="D5" s="124"/>
      <c r="E5" s="124"/>
    </row>
    <row r="6" spans="1:6" ht="25.35" customHeight="1">
      <c r="A6" s="3" t="s">
        <v>7</v>
      </c>
      <c r="B6" s="123" t="s">
        <v>65</v>
      </c>
      <c r="C6" s="124"/>
      <c r="D6" s="124"/>
      <c r="E6" s="124"/>
    </row>
    <row r="7" spans="1:6" ht="25.35" customHeight="1">
      <c r="A7" s="3" t="s">
        <v>8</v>
      </c>
      <c r="B7" s="123" t="s">
        <v>9</v>
      </c>
      <c r="C7" s="124"/>
      <c r="D7" s="124"/>
      <c r="E7" s="124"/>
    </row>
    <row r="8" spans="1:6" ht="25.35" customHeight="1">
      <c r="A8" s="3" t="s">
        <v>10</v>
      </c>
      <c r="B8" s="125" t="s">
        <v>264</v>
      </c>
      <c r="C8" s="125"/>
      <c r="D8" s="125"/>
      <c r="E8" s="125"/>
    </row>
    <row r="9" spans="1:6" ht="26.1" customHeight="1">
      <c r="A9" s="3" t="s">
        <v>12</v>
      </c>
      <c r="B9" s="125" t="s">
        <v>13</v>
      </c>
      <c r="C9" s="125"/>
      <c r="D9" s="125"/>
      <c r="E9" s="125"/>
    </row>
    <row r="10" spans="1:6" ht="25.35" customHeight="1">
      <c r="A10" s="3" t="s">
        <v>14</v>
      </c>
      <c r="B10" s="125" t="s">
        <v>15</v>
      </c>
      <c r="C10" s="125"/>
      <c r="D10" s="125"/>
      <c r="E10" s="125"/>
    </row>
    <row r="11" spans="1:6" ht="30" customHeight="1">
      <c r="A11" s="133" t="s">
        <v>16</v>
      </c>
      <c r="B11" s="133"/>
      <c r="C11" s="4"/>
    </row>
    <row r="12" spans="1:6" ht="30" customHeight="1">
      <c r="A12" s="23" t="s">
        <v>17</v>
      </c>
      <c r="B12" s="14" t="s">
        <v>18</v>
      </c>
      <c r="C12" s="2" t="s">
        <v>196</v>
      </c>
    </row>
    <row r="13" spans="1:6" ht="25.35" customHeight="1">
      <c r="A13" s="38" t="s">
        <v>19</v>
      </c>
      <c r="B13" s="20" t="s">
        <v>265</v>
      </c>
    </row>
    <row r="14" spans="1:6" ht="25.35" customHeight="1">
      <c r="A14" s="38" t="s">
        <v>20</v>
      </c>
      <c r="B14" s="78" t="s">
        <v>21</v>
      </c>
    </row>
    <row r="15" spans="1:6" ht="25.35" customHeight="1">
      <c r="A15" s="38" t="s">
        <v>22</v>
      </c>
      <c r="B15" s="78" t="s">
        <v>21</v>
      </c>
      <c r="F15" s="2">
        <v>600</v>
      </c>
    </row>
    <row r="16" spans="1:6" ht="25.35" customHeight="1">
      <c r="A16" s="38" t="s">
        <v>23</v>
      </c>
      <c r="B16" s="78" t="s">
        <v>21</v>
      </c>
      <c r="F16" s="2">
        <v>400</v>
      </c>
    </row>
    <row r="17" spans="1:6" ht="25.35" customHeight="1">
      <c r="A17" s="38" t="s">
        <v>24</v>
      </c>
      <c r="B17" s="78" t="s">
        <v>21</v>
      </c>
      <c r="F17" s="2">
        <v>235</v>
      </c>
    </row>
    <row r="18" spans="1:6" ht="54.75" customHeight="1">
      <c r="A18" s="38" t="s">
        <v>25</v>
      </c>
      <c r="B18" s="83" t="s">
        <v>26</v>
      </c>
    </row>
    <row r="19" spans="1:6" ht="30" customHeight="1">
      <c r="A19" s="56" t="s">
        <v>27</v>
      </c>
      <c r="B19" s="56"/>
      <c r="C19" s="56"/>
    </row>
    <row r="20" spans="1:6" ht="25.35" customHeight="1">
      <c r="A20" s="21" t="s">
        <v>28</v>
      </c>
      <c r="B20" s="14" t="s">
        <v>18</v>
      </c>
    </row>
    <row r="21" spans="1:6" ht="25.35" customHeight="1">
      <c r="A21" s="38" t="s">
        <v>29</v>
      </c>
      <c r="B21" s="20" t="s">
        <v>30</v>
      </c>
      <c r="C21" s="94" t="s">
        <v>31</v>
      </c>
    </row>
    <row r="22" spans="1:6" ht="25.35" customHeight="1">
      <c r="A22" s="38" t="s">
        <v>32</v>
      </c>
      <c r="B22" s="20" t="s">
        <v>30</v>
      </c>
      <c r="C22" s="28" t="s">
        <v>33</v>
      </c>
    </row>
    <row r="23" spans="1:6" s="57" customFormat="1" ht="30" customHeight="1">
      <c r="A23" s="100" t="s">
        <v>34</v>
      </c>
      <c r="B23" s="100"/>
      <c r="C23" s="100"/>
    </row>
    <row r="24" spans="1:6" ht="25.35" customHeight="1">
      <c r="A24" s="122" t="s">
        <v>35</v>
      </c>
      <c r="B24" s="122"/>
      <c r="C24" s="135" t="s">
        <v>36</v>
      </c>
      <c r="D24" s="121"/>
    </row>
    <row r="25" spans="1:6" ht="25.35" customHeight="1">
      <c r="A25" s="122" t="s">
        <v>37</v>
      </c>
      <c r="B25" s="122"/>
      <c r="C25" s="120" t="s">
        <v>38</v>
      </c>
      <c r="D25" s="121"/>
    </row>
    <row r="26" spans="1:6" ht="33.6" customHeight="1">
      <c r="A26" s="122" t="s">
        <v>39</v>
      </c>
      <c r="B26" s="122"/>
      <c r="C26" s="120" t="s">
        <v>40</v>
      </c>
      <c r="D26" s="121"/>
    </row>
    <row r="27" spans="1:6" ht="15" customHeight="1">
      <c r="A27" s="134"/>
      <c r="B27" s="134"/>
      <c r="C27" s="19" t="s">
        <v>41</v>
      </c>
      <c r="D27" s="10" t="s">
        <v>42</v>
      </c>
    </row>
    <row r="28" spans="1:6" ht="25.35" customHeight="1">
      <c r="A28" s="122" t="s">
        <v>43</v>
      </c>
      <c r="B28" s="122"/>
      <c r="C28" s="10" t="s">
        <v>44</v>
      </c>
      <c r="D28" s="84" t="s">
        <v>15</v>
      </c>
    </row>
    <row r="29" spans="1:6" ht="25.35" customHeight="1">
      <c r="A29" s="122" t="s">
        <v>45</v>
      </c>
      <c r="B29" s="122" t="s">
        <v>15</v>
      </c>
      <c r="C29" s="84" t="s">
        <v>15</v>
      </c>
      <c r="D29" s="10" t="s">
        <v>15</v>
      </c>
    </row>
    <row r="30" spans="1:6" ht="25.35" customHeight="1">
      <c r="A30" s="122" t="s">
        <v>46</v>
      </c>
      <c r="B30" s="122" t="s">
        <v>15</v>
      </c>
      <c r="C30" s="84" t="s">
        <v>15</v>
      </c>
      <c r="D30" s="10" t="s">
        <v>15</v>
      </c>
    </row>
    <row r="31" spans="1:6" ht="25.35" customHeight="1">
      <c r="A31" s="122" t="s">
        <v>47</v>
      </c>
      <c r="B31" s="122"/>
      <c r="C31" s="120" t="s">
        <v>48</v>
      </c>
      <c r="D31" s="121"/>
    </row>
    <row r="32" spans="1:6" ht="25.35" customHeight="1">
      <c r="A32" s="122" t="s">
        <v>49</v>
      </c>
      <c r="B32" s="122"/>
      <c r="C32" s="120" t="s">
        <v>50</v>
      </c>
      <c r="D32" s="121"/>
    </row>
    <row r="33" spans="1:6" s="57" customFormat="1" ht="30" customHeight="1">
      <c r="A33" s="100" t="s">
        <v>51</v>
      </c>
      <c r="B33" s="100"/>
      <c r="C33" s="100"/>
      <c r="F33" s="2"/>
    </row>
    <row r="34" spans="1:6" ht="33.6" customHeight="1">
      <c r="A34" s="127" t="e" vm="1">
        <v>#VALUE!</v>
      </c>
      <c r="B34" s="128"/>
      <c r="C34" s="128"/>
      <c r="D34" s="128"/>
      <c r="E34" s="129"/>
    </row>
    <row r="35" spans="1:6" ht="17.45" customHeight="1">
      <c r="A35" s="130"/>
      <c r="B35" s="131"/>
      <c r="C35" s="131"/>
      <c r="D35" s="131"/>
      <c r="E35" s="132"/>
    </row>
  </sheetData>
  <mergeCells count="27">
    <mergeCell ref="A34:E35"/>
    <mergeCell ref="B8:E8"/>
    <mergeCell ref="B9:E9"/>
    <mergeCell ref="B10:E10"/>
    <mergeCell ref="A11:B11"/>
    <mergeCell ref="A30:B30"/>
    <mergeCell ref="A31:B31"/>
    <mergeCell ref="A32:B32"/>
    <mergeCell ref="A27:B27"/>
    <mergeCell ref="A23:C23"/>
    <mergeCell ref="C26:D26"/>
    <mergeCell ref="A26:B26"/>
    <mergeCell ref="A33:C33"/>
    <mergeCell ref="C24:D24"/>
    <mergeCell ref="C25:D25"/>
    <mergeCell ref="C31:D31"/>
    <mergeCell ref="B7:E7"/>
    <mergeCell ref="B2:E2"/>
    <mergeCell ref="B3:E3"/>
    <mergeCell ref="B4:E4"/>
    <mergeCell ref="B5:E5"/>
    <mergeCell ref="B6:E6"/>
    <mergeCell ref="C32:D32"/>
    <mergeCell ref="A24:B24"/>
    <mergeCell ref="A25:B25"/>
    <mergeCell ref="A28:B28"/>
    <mergeCell ref="A29:B29"/>
  </mergeCells>
  <printOptions verticalCentered="1"/>
  <pageMargins left="0.39370078740157483" right="0.39370078740157483" top="0.98425196850393704" bottom="0.98425196850393704" header="0.39370078740157483" footer="0.39370078740157483"/>
  <pageSetup paperSize="9" scale="76"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V04   Issue Date: 16/05/2023
Issued By: Ling Hsuan Chiu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2"/>
  <sheetViews>
    <sheetView tabSelected="1" topLeftCell="A3" zoomScale="78" zoomScaleNormal="78" zoomScalePageLayoutView="88" workbookViewId="0">
      <selection activeCell="B29" sqref="B29"/>
    </sheetView>
  </sheetViews>
  <sheetFormatPr defaultColWidth="9.1328125" defaultRowHeight="14.25"/>
  <cols>
    <col min="1" max="1" width="3.59765625" style="2" customWidth="1"/>
    <col min="2" max="2" width="29.59765625" style="2" customWidth="1"/>
    <col min="3" max="3" width="12.1328125" style="2" customWidth="1"/>
    <col min="4" max="4" width="19.59765625" style="2" customWidth="1"/>
    <col min="5" max="5" width="16" style="2" customWidth="1"/>
    <col min="6" max="6" width="18.59765625" style="2" customWidth="1"/>
    <col min="7" max="7" width="13.59765625" style="2" customWidth="1"/>
    <col min="8" max="8" width="18.1328125" style="2" customWidth="1"/>
    <col min="9" max="9" width="13.59765625" style="2" customWidth="1"/>
    <col min="10" max="10" width="11.59765625" style="2" customWidth="1"/>
    <col min="11" max="16384" width="9.1328125" style="2"/>
  </cols>
  <sheetData>
    <row r="1" spans="1:10" ht="30" customHeight="1">
      <c r="A1" s="56" t="s">
        <v>52</v>
      </c>
      <c r="B1" s="56"/>
      <c r="C1" s="4"/>
    </row>
    <row r="2" spans="1:10" ht="30" customHeight="1">
      <c r="A2" s="156" t="s">
        <v>53</v>
      </c>
      <c r="B2" s="157"/>
      <c r="C2" s="156" t="s">
        <v>54</v>
      </c>
      <c r="D2" s="157"/>
      <c r="E2" s="29" t="s">
        <v>55</v>
      </c>
      <c r="F2" s="73" t="s">
        <v>56</v>
      </c>
      <c r="G2" s="161" t="s">
        <v>57</v>
      </c>
      <c r="H2" s="161" t="s">
        <v>58</v>
      </c>
    </row>
    <row r="3" spans="1:10" ht="35.1" customHeight="1">
      <c r="A3" s="159" t="s">
        <v>59</v>
      </c>
      <c r="B3" s="160"/>
      <c r="C3" s="159" t="s">
        <v>60</v>
      </c>
      <c r="D3" s="160"/>
      <c r="E3" s="54" t="s">
        <v>61</v>
      </c>
      <c r="F3" s="68" t="s">
        <v>62</v>
      </c>
      <c r="G3" s="161"/>
      <c r="H3" s="161"/>
    </row>
    <row r="4" spans="1:10" ht="20.100000000000001" customHeight="1">
      <c r="A4" s="135" t="s">
        <v>63</v>
      </c>
      <c r="B4" s="158"/>
      <c r="C4" s="135"/>
      <c r="D4" s="158"/>
      <c r="E4" s="64">
        <v>1</v>
      </c>
      <c r="F4" s="69" t="s">
        <v>64</v>
      </c>
      <c r="G4" s="69" t="s">
        <v>65</v>
      </c>
      <c r="H4" s="71" t="s">
        <v>66</v>
      </c>
    </row>
    <row r="5" spans="1:10" ht="20.100000000000001" customHeight="1">
      <c r="A5" s="135"/>
      <c r="B5" s="158"/>
      <c r="C5" s="135"/>
      <c r="D5" s="158"/>
      <c r="E5" s="64"/>
      <c r="F5" s="69"/>
      <c r="G5" s="69"/>
      <c r="H5" s="71"/>
      <c r="J5" s="85"/>
    </row>
    <row r="6" spans="1:10" ht="15" customHeight="1">
      <c r="B6" s="96" t="s">
        <v>65</v>
      </c>
      <c r="D6" s="6" t="s">
        <v>67</v>
      </c>
      <c r="E6" s="5">
        <f>SUM(E4:E5)</f>
        <v>1</v>
      </c>
      <c r="F6" s="5"/>
      <c r="G6" s="5"/>
    </row>
    <row r="7" spans="1:10" ht="25.5" customHeight="1">
      <c r="A7" s="162" t="s">
        <v>68</v>
      </c>
      <c r="B7" s="162"/>
      <c r="C7" s="162"/>
      <c r="D7" s="162"/>
      <c r="E7" s="162"/>
      <c r="F7" s="162"/>
      <c r="G7" s="162"/>
      <c r="H7" s="162"/>
      <c r="I7" s="162"/>
    </row>
    <row r="8" spans="1:10" ht="25.5" customHeight="1">
      <c r="A8" s="162"/>
      <c r="B8" s="162"/>
      <c r="C8" s="162"/>
      <c r="D8" s="162"/>
      <c r="E8" s="162"/>
      <c r="F8" s="162"/>
      <c r="G8" s="162"/>
      <c r="H8" s="162"/>
      <c r="I8" s="162"/>
    </row>
    <row r="9" spans="1:10" ht="19.5" customHeight="1">
      <c r="A9" s="141" t="s">
        <v>69</v>
      </c>
      <c r="B9" s="142"/>
      <c r="C9" s="142"/>
      <c r="D9" s="142"/>
      <c r="E9" s="143"/>
      <c r="F9" s="72" t="s">
        <v>66</v>
      </c>
    </row>
    <row r="10" spans="1:10">
      <c r="A10" s="141" t="s">
        <v>70</v>
      </c>
      <c r="B10" s="142"/>
      <c r="C10" s="142"/>
      <c r="D10" s="142"/>
      <c r="E10" s="143"/>
      <c r="F10" s="72" t="s">
        <v>71</v>
      </c>
    </row>
    <row r="11" spans="1:10" ht="30" customHeight="1">
      <c r="A11" s="56" t="s">
        <v>72</v>
      </c>
      <c r="B11" s="7"/>
      <c r="C11" s="24" t="s">
        <v>73</v>
      </c>
    </row>
    <row r="12" spans="1:10" ht="20.100000000000001" customHeight="1">
      <c r="A12" s="163" t="s">
        <v>74</v>
      </c>
      <c r="B12" s="164"/>
      <c r="C12" s="163" t="s">
        <v>196</v>
      </c>
      <c r="D12" s="164"/>
    </row>
    <row r="13" spans="1:10" ht="31.35" customHeight="1">
      <c r="A13" s="149" t="s">
        <v>75</v>
      </c>
      <c r="B13" s="150"/>
      <c r="C13" s="151" t="s">
        <v>76</v>
      </c>
      <c r="D13" s="152"/>
      <c r="J13" s="2">
        <f>D14*37+(D18+D23)*17</f>
        <v>0</v>
      </c>
    </row>
    <row r="14" spans="1:10" ht="20.100000000000001" customHeight="1">
      <c r="A14" s="149" t="s">
        <v>77</v>
      </c>
      <c r="B14" s="150"/>
      <c r="C14" s="151" t="s">
        <v>78</v>
      </c>
      <c r="D14" s="152"/>
    </row>
    <row r="15" spans="1:10" ht="20.100000000000001" customHeight="1">
      <c r="A15" s="147" t="s">
        <v>79</v>
      </c>
      <c r="B15" s="148"/>
      <c r="C15" s="151" t="s">
        <v>80</v>
      </c>
      <c r="D15" s="152"/>
      <c r="F15" s="2">
        <v>600</v>
      </c>
    </row>
    <row r="16" spans="1:10" ht="20.100000000000001" customHeight="1">
      <c r="A16" s="147" t="s">
        <v>81</v>
      </c>
      <c r="B16" s="148"/>
      <c r="C16" s="151" t="s">
        <v>15</v>
      </c>
      <c r="D16" s="152"/>
      <c r="F16" s="2">
        <v>400</v>
      </c>
    </row>
    <row r="17" spans="1:10" ht="20.100000000000001" customHeight="1">
      <c r="A17" s="147" t="s">
        <v>82</v>
      </c>
      <c r="B17" s="148"/>
      <c r="C17" s="151" t="s">
        <v>15</v>
      </c>
      <c r="D17" s="152"/>
      <c r="F17" s="2">
        <v>235</v>
      </c>
    </row>
    <row r="18" spans="1:10" ht="20.100000000000001" customHeight="1">
      <c r="A18" s="149" t="s">
        <v>83</v>
      </c>
      <c r="B18" s="150"/>
      <c r="C18" s="151" t="s">
        <v>84</v>
      </c>
      <c r="D18" s="152"/>
    </row>
    <row r="19" spans="1:10" ht="19.5" customHeight="1">
      <c r="A19" s="147" t="s">
        <v>85</v>
      </c>
      <c r="B19" s="148"/>
      <c r="C19" s="151" t="s">
        <v>86</v>
      </c>
      <c r="D19" s="152"/>
    </row>
    <row r="20" spans="1:10" ht="20.100000000000001" customHeight="1">
      <c r="A20" s="147" t="s">
        <v>87</v>
      </c>
      <c r="B20" s="148"/>
      <c r="C20" s="151" t="s">
        <v>15</v>
      </c>
      <c r="D20" s="152"/>
    </row>
    <row r="21" spans="1:10" ht="20.100000000000001" customHeight="1">
      <c r="A21" s="147" t="s">
        <v>88</v>
      </c>
      <c r="B21" s="148"/>
      <c r="C21" s="151" t="s">
        <v>15</v>
      </c>
      <c r="D21" s="152"/>
    </row>
    <row r="22" spans="1:10" ht="20.100000000000001" customHeight="1">
      <c r="A22" s="149" t="s">
        <v>89</v>
      </c>
      <c r="B22" s="150"/>
      <c r="C22" s="151" t="s">
        <v>90</v>
      </c>
      <c r="D22" s="152"/>
    </row>
    <row r="23" spans="1:10" ht="20.100000000000001" customHeight="1">
      <c r="A23" s="149" t="s">
        <v>91</v>
      </c>
      <c r="B23" s="150"/>
      <c r="C23" s="151" t="s">
        <v>92</v>
      </c>
      <c r="D23" s="152"/>
    </row>
    <row r="24" spans="1:10" ht="20.100000000000001" customHeight="1">
      <c r="A24" s="149" t="s">
        <v>93</v>
      </c>
      <c r="B24" s="150"/>
      <c r="C24" s="151" t="s">
        <v>94</v>
      </c>
      <c r="D24" s="152"/>
      <c r="E24" s="27" t="s">
        <v>95</v>
      </c>
      <c r="F24" s="28"/>
      <c r="G24" s="26"/>
      <c r="H24" s="26"/>
      <c r="I24" s="26"/>
      <c r="J24" s="26"/>
    </row>
    <row r="25" spans="1:10" ht="20.100000000000001" customHeight="1">
      <c r="A25" s="28" t="s">
        <v>96</v>
      </c>
      <c r="B25" s="27"/>
      <c r="C25" s="9"/>
      <c r="E25" s="26"/>
      <c r="F25" s="26"/>
      <c r="G25" s="26"/>
      <c r="H25" s="26"/>
      <c r="I25" s="26"/>
      <c r="J25" s="26"/>
    </row>
    <row r="26" spans="1:10" ht="30" customHeight="1">
      <c r="A26" s="56" t="s">
        <v>97</v>
      </c>
      <c r="B26" s="4"/>
      <c r="C26" s="4"/>
      <c r="D26" s="4"/>
    </row>
    <row r="27" spans="1:10" ht="42.75" customHeight="1">
      <c r="A27" s="101"/>
      <c r="B27" s="153">
        <v>5</v>
      </c>
      <c r="C27" s="154"/>
      <c r="D27" s="155"/>
      <c r="E27" s="40" t="s">
        <v>98</v>
      </c>
      <c r="F27" s="139" t="s">
        <v>99</v>
      </c>
      <c r="G27" s="41" t="s">
        <v>100</v>
      </c>
      <c r="H27" s="41" t="s">
        <v>101</v>
      </c>
    </row>
    <row r="28" spans="1:10" ht="15" customHeight="1">
      <c r="A28" s="102"/>
      <c r="B28" s="144">
        <v>25</v>
      </c>
      <c r="C28" s="145"/>
      <c r="D28" s="146"/>
      <c r="E28" s="53" t="s">
        <v>102</v>
      </c>
      <c r="F28" s="140"/>
      <c r="G28" s="53" t="s">
        <v>102</v>
      </c>
      <c r="H28" s="53" t="s">
        <v>102</v>
      </c>
    </row>
    <row r="29" spans="1:10" ht="25.35" customHeight="1">
      <c r="A29" s="39" t="s">
        <v>103</v>
      </c>
      <c r="B29" s="136" t="s">
        <v>104</v>
      </c>
      <c r="C29" s="137"/>
      <c r="D29" s="138"/>
      <c r="E29" s="20" t="s">
        <v>66</v>
      </c>
      <c r="F29" s="20" t="s">
        <v>15</v>
      </c>
      <c r="G29" s="20" t="s">
        <v>66</v>
      </c>
      <c r="H29" s="20" t="s">
        <v>66</v>
      </c>
    </row>
    <row r="30" spans="1:10" ht="25.35" customHeight="1">
      <c r="A30" s="39" t="s">
        <v>105</v>
      </c>
      <c r="B30" s="136" t="s">
        <v>106</v>
      </c>
      <c r="C30" s="137"/>
      <c r="D30" s="138"/>
      <c r="E30" s="20" t="s">
        <v>66</v>
      </c>
      <c r="F30" s="20" t="s">
        <v>15</v>
      </c>
      <c r="G30" s="20" t="s">
        <v>66</v>
      </c>
      <c r="H30" s="20" t="s">
        <v>66</v>
      </c>
    </row>
    <row r="31" spans="1:10" ht="25.35" customHeight="1">
      <c r="A31" s="39" t="s">
        <v>107</v>
      </c>
      <c r="B31" s="136" t="s">
        <v>108</v>
      </c>
      <c r="C31" s="137"/>
      <c r="D31" s="138"/>
      <c r="E31" s="20" t="s">
        <v>66</v>
      </c>
      <c r="F31" s="20" t="s">
        <v>15</v>
      </c>
      <c r="G31" s="20" t="s">
        <v>66</v>
      </c>
      <c r="H31" s="20" t="s">
        <v>66</v>
      </c>
    </row>
    <row r="32" spans="1:10" ht="25.35" customHeight="1">
      <c r="A32" s="39" t="s">
        <v>109</v>
      </c>
      <c r="B32" s="136" t="s">
        <v>110</v>
      </c>
      <c r="C32" s="137"/>
      <c r="D32" s="138"/>
      <c r="E32" s="20" t="s">
        <v>66</v>
      </c>
      <c r="F32" s="20" t="s">
        <v>15</v>
      </c>
      <c r="G32" s="20" t="s">
        <v>66</v>
      </c>
      <c r="H32" s="20" t="s">
        <v>66</v>
      </c>
    </row>
    <row r="33" spans="1:8" ht="25.35" customHeight="1">
      <c r="A33" s="39" t="s">
        <v>111</v>
      </c>
      <c r="B33" s="136" t="s">
        <v>112</v>
      </c>
      <c r="C33" s="137"/>
      <c r="D33" s="138"/>
      <c r="E33" s="20" t="s">
        <v>66</v>
      </c>
      <c r="F33" s="20" t="s">
        <v>15</v>
      </c>
      <c r="G33" s="20" t="s">
        <v>66</v>
      </c>
      <c r="H33" s="20" t="s">
        <v>66</v>
      </c>
    </row>
    <row r="34" spans="1:8" ht="25.35" customHeight="1">
      <c r="A34" s="39" t="s">
        <v>113</v>
      </c>
      <c r="B34" s="136" t="s">
        <v>114</v>
      </c>
      <c r="C34" s="137"/>
      <c r="D34" s="138"/>
      <c r="E34" s="20" t="s">
        <v>66</v>
      </c>
      <c r="F34" s="20" t="s">
        <v>15</v>
      </c>
      <c r="G34" s="20" t="s">
        <v>66</v>
      </c>
      <c r="H34" s="20" t="s">
        <v>66</v>
      </c>
    </row>
    <row r="35" spans="1:8" ht="25.35" customHeight="1">
      <c r="A35" s="39" t="s">
        <v>115</v>
      </c>
      <c r="B35" s="136" t="s">
        <v>116</v>
      </c>
      <c r="C35" s="137"/>
      <c r="D35" s="138"/>
      <c r="E35" s="20" t="s">
        <v>66</v>
      </c>
      <c r="F35" s="20" t="s">
        <v>15</v>
      </c>
      <c r="G35" s="20" t="s">
        <v>66</v>
      </c>
      <c r="H35" s="20" t="s">
        <v>66</v>
      </c>
    </row>
    <row r="36" spans="1:8" ht="25.35" customHeight="1">
      <c r="A36" s="39" t="s">
        <v>117</v>
      </c>
      <c r="B36" s="136" t="s">
        <v>118</v>
      </c>
      <c r="C36" s="137"/>
      <c r="D36" s="138"/>
      <c r="E36" s="20" t="s">
        <v>66</v>
      </c>
      <c r="F36" s="20" t="s">
        <v>15</v>
      </c>
      <c r="G36" s="20" t="s">
        <v>66</v>
      </c>
      <c r="H36" s="20" t="s">
        <v>66</v>
      </c>
    </row>
    <row r="37" spans="1:8" ht="25.35" customHeight="1">
      <c r="A37" s="39" t="s">
        <v>119</v>
      </c>
      <c r="B37" s="136" t="s">
        <v>120</v>
      </c>
      <c r="C37" s="137"/>
      <c r="D37" s="138"/>
      <c r="E37" s="20" t="s">
        <v>66</v>
      </c>
      <c r="F37" s="20" t="s">
        <v>15</v>
      </c>
      <c r="G37" s="20" t="s">
        <v>66</v>
      </c>
      <c r="H37" s="20" t="s">
        <v>66</v>
      </c>
    </row>
    <row r="38" spans="1:8" ht="25.35" customHeight="1">
      <c r="A38" s="39" t="s">
        <v>121</v>
      </c>
      <c r="B38" s="136" t="s">
        <v>122</v>
      </c>
      <c r="C38" s="137"/>
      <c r="D38" s="138"/>
      <c r="E38" s="20" t="s">
        <v>66</v>
      </c>
      <c r="F38" s="20" t="s">
        <v>15</v>
      </c>
      <c r="G38" s="20" t="s">
        <v>66</v>
      </c>
      <c r="H38" s="20" t="s">
        <v>66</v>
      </c>
    </row>
    <row r="39" spans="1:8" ht="25.35" customHeight="1">
      <c r="A39" s="39" t="s">
        <v>123</v>
      </c>
      <c r="B39" s="136" t="s">
        <v>124</v>
      </c>
      <c r="C39" s="137"/>
      <c r="D39" s="138"/>
      <c r="E39" s="20" t="s">
        <v>66</v>
      </c>
      <c r="F39" s="20" t="s">
        <v>15</v>
      </c>
      <c r="G39" s="20" t="s">
        <v>66</v>
      </c>
      <c r="H39" s="20" t="s">
        <v>66</v>
      </c>
    </row>
    <row r="40" spans="1:8" ht="25.35" customHeight="1">
      <c r="A40" s="39" t="s">
        <v>125</v>
      </c>
      <c r="B40" s="136" t="s">
        <v>126</v>
      </c>
      <c r="C40" s="137"/>
      <c r="D40" s="138"/>
      <c r="E40" s="20" t="s">
        <v>66</v>
      </c>
      <c r="F40" s="20" t="s">
        <v>15</v>
      </c>
      <c r="G40" s="20" t="s">
        <v>66</v>
      </c>
      <c r="H40" s="20" t="s">
        <v>66</v>
      </c>
    </row>
    <row r="41" spans="1:8" ht="25.35" customHeight="1">
      <c r="A41" s="39" t="s">
        <v>127</v>
      </c>
      <c r="B41" s="136" t="s">
        <v>128</v>
      </c>
      <c r="C41" s="137"/>
      <c r="D41" s="138"/>
      <c r="E41" s="20" t="s">
        <v>66</v>
      </c>
      <c r="F41" s="20" t="s">
        <v>15</v>
      </c>
      <c r="G41" s="20" t="s">
        <v>66</v>
      </c>
      <c r="H41" s="20" t="s">
        <v>66</v>
      </c>
    </row>
    <row r="42" spans="1:8" ht="25.35" customHeight="1">
      <c r="A42" s="39" t="s">
        <v>129</v>
      </c>
      <c r="B42" s="136" t="s">
        <v>130</v>
      </c>
      <c r="C42" s="137"/>
      <c r="D42" s="138"/>
      <c r="E42" s="20" t="s">
        <v>66</v>
      </c>
      <c r="F42" s="20" t="s">
        <v>15</v>
      </c>
      <c r="G42" s="20" t="s">
        <v>66</v>
      </c>
      <c r="H42" s="20" t="s">
        <v>66</v>
      </c>
    </row>
  </sheetData>
  <mergeCells count="57">
    <mergeCell ref="G2:G3"/>
    <mergeCell ref="H2:H3"/>
    <mergeCell ref="A13:B13"/>
    <mergeCell ref="A7:I8"/>
    <mergeCell ref="C12:D12"/>
    <mergeCell ref="C13:D13"/>
    <mergeCell ref="A12:B12"/>
    <mergeCell ref="C14:D14"/>
    <mergeCell ref="C15:D15"/>
    <mergeCell ref="C16:D16"/>
    <mergeCell ref="A2:B2"/>
    <mergeCell ref="A4:B4"/>
    <mergeCell ref="A5:B5"/>
    <mergeCell ref="A3:B3"/>
    <mergeCell ref="A14:B14"/>
    <mergeCell ref="A15:B15"/>
    <mergeCell ref="A16:B16"/>
    <mergeCell ref="C2:D2"/>
    <mergeCell ref="C3:D3"/>
    <mergeCell ref="C4:D4"/>
    <mergeCell ref="C5:D5"/>
    <mergeCell ref="C22:D22"/>
    <mergeCell ref="C23:D23"/>
    <mergeCell ref="C24:D24"/>
    <mergeCell ref="A22:B22"/>
    <mergeCell ref="A23:B23"/>
    <mergeCell ref="A24:B24"/>
    <mergeCell ref="F27:F28"/>
    <mergeCell ref="B41:D41"/>
    <mergeCell ref="A9:E9"/>
    <mergeCell ref="A10:E10"/>
    <mergeCell ref="B28:D28"/>
    <mergeCell ref="A17:B17"/>
    <mergeCell ref="A18:B18"/>
    <mergeCell ref="A19:B19"/>
    <mergeCell ref="C20:D20"/>
    <mergeCell ref="C21:D21"/>
    <mergeCell ref="A20:B20"/>
    <mergeCell ref="A21:B21"/>
    <mergeCell ref="C17:D17"/>
    <mergeCell ref="C18:D18"/>
    <mergeCell ref="C19:D19"/>
    <mergeCell ref="B27:D27"/>
    <mergeCell ref="B42:D42"/>
    <mergeCell ref="A27:A28"/>
    <mergeCell ref="B34:D34"/>
    <mergeCell ref="B35:D35"/>
    <mergeCell ref="B36:D36"/>
    <mergeCell ref="B37:D37"/>
    <mergeCell ref="B38:D38"/>
    <mergeCell ref="B39:D39"/>
    <mergeCell ref="B40:D40"/>
    <mergeCell ref="B31:D31"/>
    <mergeCell ref="B32:D32"/>
    <mergeCell ref="B33:D33"/>
    <mergeCell ref="B29:D29"/>
    <mergeCell ref="B30:D30"/>
  </mergeCells>
  <printOptions verticalCentered="1"/>
  <pageMargins left="0.39370078740157483" right="0.39370078740157483" top="0.98425196850393704" bottom="0.98425196850393704" header="0.39370078740157483" footer="0.39370078740157483"/>
  <pageSetup paperSize="9" scale="65"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40"/>
  <sheetViews>
    <sheetView tabSelected="1" topLeftCell="A2" zoomScaleNormal="100" zoomScalePageLayoutView="72" workbookViewId="0">
      <selection activeCell="B29" sqref="B29"/>
    </sheetView>
  </sheetViews>
  <sheetFormatPr defaultColWidth="9.1328125" defaultRowHeight="14.25"/>
  <cols>
    <col min="1" max="1" width="35.59765625" style="2" customWidth="1"/>
    <col min="2" max="2" width="15" style="2" customWidth="1"/>
    <col min="3" max="3" width="16.3984375" style="2" customWidth="1"/>
    <col min="4" max="4" width="17" style="2" customWidth="1"/>
    <col min="5" max="5" width="15.59765625" style="2" customWidth="1"/>
    <col min="6" max="6" width="16" style="2" customWidth="1"/>
    <col min="7" max="7" width="14" style="2" customWidth="1"/>
    <col min="8" max="8" width="16.3984375" style="2" customWidth="1"/>
    <col min="9" max="9" width="17" style="2" customWidth="1"/>
    <col min="10" max="10" width="14.1328125" style="2" customWidth="1"/>
    <col min="11" max="16384" width="9.1328125" style="2"/>
  </cols>
  <sheetData>
    <row r="1" spans="1:11" s="57" customFormat="1" ht="30" customHeight="1">
      <c r="A1" s="56" t="s">
        <v>131</v>
      </c>
      <c r="B1" s="56"/>
      <c r="C1" s="56"/>
      <c r="D1" s="56"/>
      <c r="E1" s="56"/>
      <c r="G1" s="24"/>
      <c r="H1" s="24"/>
    </row>
    <row r="2" spans="1:11" ht="101.85" customHeight="1">
      <c r="A2" s="165" t="s">
        <v>132</v>
      </c>
      <c r="B2" s="166"/>
      <c r="C2" s="42" t="s">
        <v>133</v>
      </c>
      <c r="D2" s="43" t="s">
        <v>134</v>
      </c>
      <c r="E2" s="44" t="s">
        <v>135</v>
      </c>
      <c r="G2" s="36"/>
      <c r="H2" s="36"/>
      <c r="I2" s="36"/>
    </row>
    <row r="3" spans="1:11" ht="14.1" customHeight="1">
      <c r="A3" s="125" t="s">
        <v>271</v>
      </c>
      <c r="B3" s="125"/>
      <c r="C3" s="93" t="s">
        <v>15</v>
      </c>
      <c r="D3" s="65" t="s">
        <v>268</v>
      </c>
      <c r="E3" s="65" t="s">
        <v>261</v>
      </c>
      <c r="G3" s="36"/>
      <c r="H3" s="36"/>
      <c r="I3" s="36"/>
    </row>
    <row r="4" spans="1:11" ht="14.1" customHeight="1">
      <c r="A4" s="125" t="s">
        <v>272</v>
      </c>
      <c r="B4" s="125"/>
      <c r="C4" s="93" t="s">
        <v>15</v>
      </c>
      <c r="D4" s="65" t="s">
        <v>269</v>
      </c>
      <c r="E4" s="65" t="s">
        <v>261</v>
      </c>
      <c r="G4" s="36"/>
      <c r="H4" s="36"/>
      <c r="I4" s="36"/>
    </row>
    <row r="5" spans="1:11" ht="14.1" customHeight="1">
      <c r="A5" s="125" t="s">
        <v>273</v>
      </c>
      <c r="B5" s="125"/>
      <c r="C5" s="93" t="s">
        <v>15</v>
      </c>
      <c r="D5" s="65" t="s">
        <v>270</v>
      </c>
      <c r="E5" s="65" t="s">
        <v>261</v>
      </c>
      <c r="G5" s="36"/>
      <c r="H5" s="36"/>
      <c r="I5" s="36"/>
    </row>
    <row r="6" spans="1:11" ht="14.1" customHeight="1">
      <c r="A6" s="92" t="s">
        <v>266</v>
      </c>
      <c r="B6" s="95" t="s">
        <v>65</v>
      </c>
      <c r="C6" s="93" t="s">
        <v>15</v>
      </c>
      <c r="D6" s="65" t="s">
        <v>267</v>
      </c>
      <c r="E6" s="65" t="s">
        <v>261</v>
      </c>
      <c r="G6" s="36"/>
      <c r="H6" s="36"/>
      <c r="I6" s="36"/>
    </row>
    <row r="7" spans="1:11" ht="14.1" customHeight="1">
      <c r="A7" s="92" t="s">
        <v>274</v>
      </c>
      <c r="B7" s="95" t="s">
        <v>9</v>
      </c>
      <c r="C7" s="93" t="s">
        <v>15</v>
      </c>
      <c r="D7" s="65" t="s">
        <v>275</v>
      </c>
      <c r="E7" s="65" t="s">
        <v>261</v>
      </c>
      <c r="G7" s="36"/>
      <c r="H7" s="36"/>
      <c r="I7" s="36"/>
    </row>
    <row r="8" spans="1:11" ht="14.1" customHeight="1">
      <c r="A8" s="92" t="s">
        <v>277</v>
      </c>
      <c r="B8" s="92"/>
      <c r="C8" s="93" t="s">
        <v>15</v>
      </c>
      <c r="D8" s="65" t="s">
        <v>275</v>
      </c>
      <c r="E8" s="65" t="s">
        <v>261</v>
      </c>
      <c r="G8" s="36"/>
      <c r="H8" s="36"/>
      <c r="I8" s="36"/>
    </row>
    <row r="9" spans="1:11" ht="14.1" customHeight="1">
      <c r="A9" s="92" t="s">
        <v>278</v>
      </c>
      <c r="B9" s="92"/>
      <c r="C9" s="93" t="s">
        <v>15</v>
      </c>
      <c r="D9" s="65" t="s">
        <v>276</v>
      </c>
      <c r="E9" s="65" t="s">
        <v>261</v>
      </c>
      <c r="G9" s="36"/>
      <c r="H9" s="36"/>
      <c r="I9" s="36"/>
    </row>
    <row r="10" spans="1:11" ht="14.1" customHeight="1">
      <c r="A10" s="92" t="s">
        <v>279</v>
      </c>
      <c r="B10" s="92"/>
      <c r="C10" s="93" t="s">
        <v>15</v>
      </c>
      <c r="D10" s="65" t="s">
        <v>276</v>
      </c>
      <c r="E10" s="65" t="s">
        <v>261</v>
      </c>
      <c r="G10" s="36"/>
      <c r="H10" s="36"/>
      <c r="I10" s="36"/>
    </row>
    <row r="11" spans="1:11" s="57" customFormat="1" ht="30" customHeight="1">
      <c r="A11" s="56" t="s">
        <v>136</v>
      </c>
      <c r="B11" s="56"/>
      <c r="C11" s="56"/>
      <c r="D11" s="56"/>
      <c r="E11" s="56"/>
      <c r="I11" s="58"/>
      <c r="J11" s="58"/>
    </row>
    <row r="12" spans="1:11" ht="20.100000000000001" customHeight="1">
      <c r="A12" s="175" t="s">
        <v>137</v>
      </c>
      <c r="B12" s="176"/>
      <c r="C12" s="176"/>
      <c r="D12" s="176"/>
      <c r="E12" s="177"/>
      <c r="F12" s="20" t="s">
        <v>66</v>
      </c>
      <c r="I12" s="36"/>
      <c r="J12" s="36"/>
    </row>
    <row r="13" spans="1:11" ht="20.100000000000001" customHeight="1">
      <c r="A13" s="175" t="s">
        <v>138</v>
      </c>
      <c r="B13" s="176"/>
      <c r="C13" s="176"/>
      <c r="D13" s="176"/>
      <c r="E13" s="177"/>
      <c r="F13" s="20" t="s">
        <v>15</v>
      </c>
      <c r="I13" s="36"/>
      <c r="J13" s="36"/>
    </row>
    <row r="14" spans="1:11" s="57" customFormat="1" ht="30" customHeight="1">
      <c r="A14" s="56" t="s">
        <v>139</v>
      </c>
      <c r="B14" s="182" t="s">
        <v>140</v>
      </c>
      <c r="C14" s="182"/>
      <c r="D14" s="182"/>
      <c r="E14" s="182"/>
      <c r="F14" s="182"/>
      <c r="I14" s="58"/>
      <c r="J14" s="58"/>
      <c r="K14" s="58"/>
    </row>
    <row r="15" spans="1:11" ht="20.100000000000001" customHeight="1">
      <c r="A15" s="105" t="s">
        <v>141</v>
      </c>
      <c r="B15" s="106"/>
      <c r="C15" s="106"/>
      <c r="D15" s="106"/>
      <c r="E15" s="107"/>
      <c r="F15" s="20">
        <v>600</v>
      </c>
      <c r="H15" s="36"/>
      <c r="I15" s="36"/>
      <c r="J15" s="36"/>
    </row>
    <row r="16" spans="1:11" ht="20.100000000000001" customHeight="1">
      <c r="A16" s="105" t="s">
        <v>142</v>
      </c>
      <c r="B16" s="106"/>
      <c r="C16" s="106" t="s">
        <v>102</v>
      </c>
      <c r="D16" s="106" t="s">
        <v>102</v>
      </c>
      <c r="E16" s="107" t="s">
        <v>102</v>
      </c>
      <c r="F16" s="20">
        <v>400</v>
      </c>
      <c r="H16" s="36"/>
      <c r="I16" s="36"/>
      <c r="J16" s="36"/>
    </row>
    <row r="17" spans="1:11" ht="20.100000000000001" customHeight="1">
      <c r="A17" s="105" t="s">
        <v>143</v>
      </c>
      <c r="B17" s="106"/>
      <c r="C17" s="106"/>
      <c r="D17" s="106"/>
      <c r="E17" s="107"/>
      <c r="F17" s="20">
        <v>235</v>
      </c>
      <c r="H17" s="36"/>
      <c r="I17" s="36"/>
      <c r="J17" s="36"/>
    </row>
    <row r="18" spans="1:11" ht="20.100000000000001" customHeight="1">
      <c r="A18" s="105" t="s">
        <v>144</v>
      </c>
      <c r="B18" s="106"/>
      <c r="C18" s="106" t="s">
        <v>102</v>
      </c>
      <c r="D18" s="106" t="s">
        <v>102</v>
      </c>
      <c r="E18" s="107" t="s">
        <v>102</v>
      </c>
      <c r="F18" s="20" t="s">
        <v>66</v>
      </c>
      <c r="I18" s="36"/>
      <c r="J18" s="36"/>
      <c r="K18" s="36"/>
    </row>
    <row r="19" spans="1:11" ht="20.100000000000001" customHeight="1">
      <c r="A19" s="105" t="s">
        <v>145</v>
      </c>
      <c r="B19" s="106"/>
      <c r="C19" s="106"/>
      <c r="D19" s="106"/>
      <c r="E19" s="107"/>
      <c r="F19" s="20" t="s">
        <v>15</v>
      </c>
      <c r="I19" s="36"/>
      <c r="J19" s="36"/>
      <c r="K19" s="36"/>
    </row>
    <row r="20" spans="1:11" s="57" customFormat="1" ht="30" customHeight="1">
      <c r="A20" s="56" t="s">
        <v>146</v>
      </c>
      <c r="B20" s="70" t="s">
        <v>147</v>
      </c>
      <c r="C20" s="30"/>
      <c r="D20" s="30"/>
      <c r="E20" s="56"/>
      <c r="F20" s="59"/>
      <c r="G20" s="59"/>
    </row>
    <row r="21" spans="1:11" ht="54.6" customHeight="1">
      <c r="A21" s="12" t="s">
        <v>148</v>
      </c>
      <c r="B21" s="12" t="s">
        <v>149</v>
      </c>
      <c r="C21" s="13" t="s">
        <v>150</v>
      </c>
      <c r="D21" s="13" t="s">
        <v>151</v>
      </c>
      <c r="E21" s="13" t="s">
        <v>135</v>
      </c>
      <c r="F21" s="18"/>
    </row>
    <row r="22" spans="1:11" ht="25.35" customHeight="1">
      <c r="A22" s="35" t="s">
        <v>152</v>
      </c>
      <c r="B22" s="66" t="s">
        <v>153</v>
      </c>
      <c r="C22" s="8" t="s">
        <v>65</v>
      </c>
      <c r="D22" s="8" t="s">
        <v>154</v>
      </c>
      <c r="E22" s="8" t="s">
        <v>155</v>
      </c>
      <c r="F22" s="31" t="s">
        <v>156</v>
      </c>
    </row>
    <row r="23" spans="1:11" ht="25.35" customHeight="1">
      <c r="A23" s="35" t="s">
        <v>157</v>
      </c>
      <c r="B23" s="66" t="s">
        <v>158</v>
      </c>
      <c r="C23" s="8" t="s">
        <v>65</v>
      </c>
      <c r="D23" s="8" t="s">
        <v>159</v>
      </c>
      <c r="E23" s="8" t="s">
        <v>155</v>
      </c>
      <c r="F23" s="18"/>
    </row>
    <row r="24" spans="1:11" ht="25.35" customHeight="1">
      <c r="A24" s="35" t="s">
        <v>160</v>
      </c>
      <c r="B24" s="66" t="s">
        <v>158</v>
      </c>
      <c r="C24" s="8" t="s">
        <v>15</v>
      </c>
      <c r="D24" s="8" t="s">
        <v>15</v>
      </c>
      <c r="E24" s="8" t="s">
        <v>15</v>
      </c>
      <c r="F24" s="18"/>
    </row>
    <row r="25" spans="1:11" ht="25.35" customHeight="1">
      <c r="A25" s="35" t="s">
        <v>161</v>
      </c>
      <c r="B25" s="66" t="s">
        <v>158</v>
      </c>
      <c r="C25" s="8" t="s">
        <v>15</v>
      </c>
      <c r="D25" s="8" t="s">
        <v>15</v>
      </c>
      <c r="E25" s="8" t="s">
        <v>15</v>
      </c>
      <c r="F25" s="25"/>
    </row>
    <row r="26" spans="1:11" ht="25.35" customHeight="1">
      <c r="A26" s="35" t="s">
        <v>162</v>
      </c>
      <c r="B26" s="66" t="s">
        <v>163</v>
      </c>
      <c r="C26" s="8" t="s">
        <v>15</v>
      </c>
      <c r="D26" s="8" t="s">
        <v>15</v>
      </c>
      <c r="E26" s="8" t="s">
        <v>15</v>
      </c>
      <c r="F26" s="25"/>
    </row>
    <row r="27" spans="1:11" ht="25.35" customHeight="1">
      <c r="A27" s="35" t="s">
        <v>164</v>
      </c>
      <c r="B27" s="66">
        <v>5</v>
      </c>
      <c r="C27" s="8" t="s">
        <v>15</v>
      </c>
      <c r="D27" s="8" t="s">
        <v>15</v>
      </c>
      <c r="E27" s="8" t="s">
        <v>15</v>
      </c>
      <c r="F27" s="25"/>
    </row>
    <row r="28" spans="1:11" ht="25.35" customHeight="1">
      <c r="A28" s="35" t="s">
        <v>165</v>
      </c>
      <c r="B28" s="66">
        <v>25</v>
      </c>
      <c r="C28" s="8" t="s">
        <v>15</v>
      </c>
      <c r="D28" s="8" t="s">
        <v>15</v>
      </c>
      <c r="E28" s="8" t="s">
        <v>15</v>
      </c>
      <c r="F28" s="25"/>
    </row>
    <row r="29" spans="1:11" ht="25.35" customHeight="1">
      <c r="A29" s="35" t="s">
        <v>166</v>
      </c>
      <c r="B29" s="66" t="s">
        <v>163</v>
      </c>
      <c r="C29" s="8" t="s">
        <v>15</v>
      </c>
      <c r="D29" s="8" t="s">
        <v>15</v>
      </c>
      <c r="E29" s="8" t="s">
        <v>15</v>
      </c>
      <c r="F29" s="25"/>
    </row>
    <row r="30" spans="1:11" ht="25.35" customHeight="1">
      <c r="A30" s="35" t="s">
        <v>167</v>
      </c>
      <c r="B30" s="66" t="s">
        <v>163</v>
      </c>
      <c r="C30" s="8" t="s">
        <v>15</v>
      </c>
      <c r="D30" s="8" t="s">
        <v>15</v>
      </c>
      <c r="E30" s="8" t="s">
        <v>15</v>
      </c>
      <c r="F30" s="25"/>
    </row>
    <row r="31" spans="1:11" ht="25.35" customHeight="1">
      <c r="A31" s="35" t="s">
        <v>168</v>
      </c>
      <c r="B31" s="66" t="s">
        <v>163</v>
      </c>
      <c r="C31" s="8" t="s">
        <v>15</v>
      </c>
      <c r="D31" s="8" t="s">
        <v>15</v>
      </c>
      <c r="E31" s="8" t="s">
        <v>15</v>
      </c>
      <c r="F31" s="25"/>
    </row>
    <row r="32" spans="1:11" ht="25.35" customHeight="1">
      <c r="A32" s="35" t="s">
        <v>169</v>
      </c>
      <c r="B32" s="66" t="s">
        <v>163</v>
      </c>
      <c r="C32" s="8" t="s">
        <v>15</v>
      </c>
      <c r="D32" s="8" t="s">
        <v>15</v>
      </c>
      <c r="E32" s="8" t="s">
        <v>15</v>
      </c>
      <c r="F32" s="25"/>
    </row>
    <row r="33" spans="1:6" ht="25.35" customHeight="1">
      <c r="A33" s="35" t="s">
        <v>170</v>
      </c>
      <c r="B33" s="66" t="s">
        <v>163</v>
      </c>
      <c r="C33" s="8" t="s">
        <v>65</v>
      </c>
      <c r="D33" s="8" t="s">
        <v>159</v>
      </c>
      <c r="E33" s="8" t="s">
        <v>155</v>
      </c>
      <c r="F33" s="25"/>
    </row>
    <row r="34" spans="1:6" ht="25.35" customHeight="1">
      <c r="A34" s="35" t="s">
        <v>171</v>
      </c>
      <c r="B34" s="66" t="s">
        <v>163</v>
      </c>
      <c r="C34" s="8" t="s">
        <v>15</v>
      </c>
      <c r="D34" s="8" t="s">
        <v>15</v>
      </c>
      <c r="E34" s="8" t="s">
        <v>15</v>
      </c>
      <c r="F34" s="25"/>
    </row>
    <row r="35" spans="1:6" ht="25.35" customHeight="1">
      <c r="A35" s="35" t="s">
        <v>172</v>
      </c>
      <c r="B35" s="66" t="s">
        <v>163</v>
      </c>
      <c r="C35" s="8" t="s">
        <v>65</v>
      </c>
      <c r="D35" s="8" t="s">
        <v>159</v>
      </c>
      <c r="E35" s="8" t="s">
        <v>155</v>
      </c>
      <c r="F35" s="25"/>
    </row>
    <row r="36" spans="1:6" ht="25.35" customHeight="1">
      <c r="A36" s="35" t="s">
        <v>173</v>
      </c>
      <c r="B36" s="66" t="s">
        <v>163</v>
      </c>
      <c r="C36" s="8" t="s">
        <v>65</v>
      </c>
      <c r="D36" s="8" t="s">
        <v>159</v>
      </c>
      <c r="E36" s="8" t="s">
        <v>155</v>
      </c>
      <c r="F36" s="25"/>
    </row>
    <row r="37" spans="1:6" s="57" customFormat="1" ht="30" customHeight="1">
      <c r="A37" s="56" t="s">
        <v>174</v>
      </c>
      <c r="B37" s="56"/>
      <c r="C37" s="56"/>
      <c r="E37" s="60"/>
    </row>
    <row r="38" spans="1:6" ht="15.75">
      <c r="A38" s="178" t="s">
        <v>175</v>
      </c>
      <c r="B38" s="178"/>
      <c r="C38" s="179" t="s">
        <v>176</v>
      </c>
      <c r="D38" s="180"/>
      <c r="E38" s="181"/>
    </row>
    <row r="39" spans="1:6">
      <c r="A39" s="167" t="s">
        <v>177</v>
      </c>
      <c r="B39" s="167"/>
      <c r="C39" s="168" t="s">
        <v>177</v>
      </c>
      <c r="D39" s="169"/>
      <c r="E39" s="170"/>
    </row>
    <row r="40" spans="1:6" ht="239.45" customHeight="1">
      <c r="A40" s="171" t="s">
        <v>178</v>
      </c>
      <c r="B40" s="171"/>
      <c r="C40" s="172" t="s">
        <v>179</v>
      </c>
      <c r="D40" s="173"/>
      <c r="E40" s="174"/>
    </row>
  </sheetData>
  <mergeCells count="18">
    <mergeCell ref="C39:E39"/>
    <mergeCell ref="A40:B40"/>
    <mergeCell ref="C40:E40"/>
    <mergeCell ref="A12:E12"/>
    <mergeCell ref="A13:E13"/>
    <mergeCell ref="A38:B38"/>
    <mergeCell ref="C38:E38"/>
    <mergeCell ref="A18:E18"/>
    <mergeCell ref="A19:E19"/>
    <mergeCell ref="B14:F14"/>
    <mergeCell ref="A15:E15"/>
    <mergeCell ref="A16:E16"/>
    <mergeCell ref="A17:E17"/>
    <mergeCell ref="A4:B4"/>
    <mergeCell ref="A5:B5"/>
    <mergeCell ref="A2:B2"/>
    <mergeCell ref="A39:B39"/>
    <mergeCell ref="A3:B3"/>
  </mergeCells>
  <printOptions verticalCentered="1"/>
  <pageMargins left="0.39370078740157483" right="0.39370078740157483" top="0.98425196850393704" bottom="0.98425196850393704" header="0.39370078740157483" footer="0.39370078740157483"/>
  <pageSetup paperSize="9" scale="58"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L32"/>
  <sheetViews>
    <sheetView tabSelected="1" topLeftCell="A23" zoomScale="115" zoomScaleNormal="115" zoomScalePageLayoutView="85" workbookViewId="0">
      <selection activeCell="B29" sqref="B29"/>
    </sheetView>
  </sheetViews>
  <sheetFormatPr defaultColWidth="9.1328125" defaultRowHeight="14.25"/>
  <cols>
    <col min="1" max="1" width="28.1328125" style="2" customWidth="1"/>
    <col min="2" max="2" width="17.1328125" style="2" customWidth="1"/>
    <col min="3" max="3" width="17.59765625" style="2" customWidth="1"/>
    <col min="4" max="4" width="16.59765625" style="2" customWidth="1"/>
    <col min="5" max="5" width="3.59765625" style="2" customWidth="1"/>
    <col min="6" max="6" width="14.1328125" style="2" customWidth="1"/>
    <col min="7" max="7" width="13.3984375" style="2" customWidth="1"/>
    <col min="8" max="8" width="32.1328125" style="2" customWidth="1"/>
    <col min="9" max="9" width="12.1328125" style="2" customWidth="1"/>
    <col min="10" max="10" width="15.59765625" style="2" customWidth="1"/>
    <col min="11" max="16384" width="9.1328125" style="2"/>
  </cols>
  <sheetData>
    <row r="1" spans="1:12" ht="30" customHeight="1">
      <c r="A1" s="100" t="s">
        <v>180</v>
      </c>
      <c r="B1" s="100"/>
      <c r="C1" s="100"/>
      <c r="F1" s="33"/>
      <c r="H1" s="33"/>
    </row>
    <row r="2" spans="1:12">
      <c r="A2" s="1"/>
      <c r="B2" s="45" t="s">
        <v>181</v>
      </c>
      <c r="C2" s="45" t="s">
        <v>182</v>
      </c>
      <c r="H2" s="33"/>
    </row>
    <row r="3" spans="1:12" ht="25.35" customHeight="1">
      <c r="A3" s="15" t="s">
        <v>183</v>
      </c>
      <c r="B3" s="20" t="s">
        <v>15</v>
      </c>
      <c r="C3" s="32" t="s">
        <v>15</v>
      </c>
      <c r="H3" s="33"/>
      <c r="J3" s="34"/>
      <c r="K3" s="34"/>
      <c r="L3" s="34"/>
    </row>
    <row r="4" spans="1:12" ht="25.35" customHeight="1">
      <c r="A4" s="11" t="s">
        <v>184</v>
      </c>
      <c r="B4" s="20">
        <v>400</v>
      </c>
      <c r="C4" s="20">
        <f>B4*20/1000</f>
        <v>8</v>
      </c>
      <c r="H4" s="33"/>
      <c r="J4" s="34"/>
      <c r="K4" s="34"/>
      <c r="L4" s="34"/>
    </row>
    <row r="5" spans="1:12" ht="25.35" customHeight="1">
      <c r="A5" s="11" t="s">
        <v>185</v>
      </c>
      <c r="B5" s="20">
        <f>B4+D12</f>
        <v>406</v>
      </c>
      <c r="C5" s="20">
        <f>(B5*20+D15)/1000</f>
        <v>8.8650000000000002</v>
      </c>
      <c r="H5" s="33"/>
      <c r="J5" s="34"/>
      <c r="K5" s="34"/>
      <c r="L5" s="34"/>
    </row>
    <row r="6" spans="1:12" ht="25.35" customHeight="1">
      <c r="A6" s="105" t="s">
        <v>186</v>
      </c>
      <c r="B6" s="106"/>
      <c r="C6" s="106"/>
      <c r="D6" s="107"/>
      <c r="E6" s="117" t="s">
        <v>66</v>
      </c>
      <c r="F6" s="117"/>
    </row>
    <row r="7" spans="1:12" ht="25.35" customHeight="1">
      <c r="A7" s="105" t="s">
        <v>187</v>
      </c>
      <c r="B7" s="106"/>
      <c r="C7" s="106"/>
      <c r="D7" s="107" t="s">
        <v>102</v>
      </c>
      <c r="E7" s="117" t="s">
        <v>66</v>
      </c>
      <c r="F7" s="117"/>
      <c r="G7" s="17"/>
    </row>
    <row r="8" spans="1:12" ht="25.35" customHeight="1">
      <c r="A8" s="105" t="s">
        <v>188</v>
      </c>
      <c r="B8" s="106"/>
      <c r="C8" s="106"/>
      <c r="D8" s="107" t="s">
        <v>102</v>
      </c>
      <c r="E8" s="117" t="s">
        <v>18</v>
      </c>
      <c r="F8" s="117"/>
      <c r="G8" s="17"/>
    </row>
    <row r="9" spans="1:12" ht="30" customHeight="1">
      <c r="A9" s="56" t="s">
        <v>189</v>
      </c>
      <c r="G9" s="17"/>
    </row>
    <row r="10" spans="1:12" ht="15" customHeight="1">
      <c r="A10" s="101"/>
      <c r="B10" s="103" t="s">
        <v>190</v>
      </c>
      <c r="C10" s="118" t="s">
        <v>191</v>
      </c>
      <c r="D10" s="118" t="s">
        <v>192</v>
      </c>
      <c r="E10" s="113" t="s">
        <v>193</v>
      </c>
      <c r="F10" s="114"/>
      <c r="G10" s="17"/>
    </row>
    <row r="11" spans="1:12" ht="21" customHeight="1">
      <c r="A11" s="102"/>
      <c r="B11" s="104"/>
      <c r="C11" s="104"/>
      <c r="D11" s="119"/>
      <c r="E11" s="115"/>
      <c r="F11" s="116"/>
      <c r="G11" s="17"/>
    </row>
    <row r="12" spans="1:12" ht="15" customHeight="1">
      <c r="A12" s="99" t="s">
        <v>194</v>
      </c>
      <c r="B12" s="112" t="s">
        <v>195</v>
      </c>
      <c r="C12" s="112" t="s">
        <v>196</v>
      </c>
      <c r="D12" s="112">
        <v>6</v>
      </c>
      <c r="E12" s="74" t="s">
        <v>197</v>
      </c>
      <c r="F12" s="76">
        <v>130</v>
      </c>
    </row>
    <row r="13" spans="1:12" ht="15" customHeight="1">
      <c r="A13" s="99"/>
      <c r="B13" s="112"/>
      <c r="C13" s="112"/>
      <c r="D13" s="112"/>
      <c r="E13" s="74" t="s">
        <v>198</v>
      </c>
      <c r="F13" s="76">
        <v>60</v>
      </c>
    </row>
    <row r="14" spans="1:12" ht="15" customHeight="1">
      <c r="A14" s="99"/>
      <c r="B14" s="112"/>
      <c r="C14" s="112"/>
      <c r="D14" s="112"/>
      <c r="E14" s="74" t="s">
        <v>199</v>
      </c>
      <c r="F14" s="76">
        <v>280</v>
      </c>
    </row>
    <row r="15" spans="1:12" ht="15" customHeight="1">
      <c r="A15" s="108" t="s">
        <v>200</v>
      </c>
      <c r="B15" s="101" t="s">
        <v>201</v>
      </c>
      <c r="C15" s="101" t="s">
        <v>202</v>
      </c>
      <c r="D15" s="101">
        <v>745</v>
      </c>
      <c r="E15" s="74" t="s">
        <v>197</v>
      </c>
      <c r="F15" s="76">
        <v>600</v>
      </c>
    </row>
    <row r="16" spans="1:12" ht="15" customHeight="1">
      <c r="A16" s="109"/>
      <c r="B16" s="111"/>
      <c r="C16" s="111"/>
      <c r="D16" s="111"/>
      <c r="E16" s="74" t="s">
        <v>198</v>
      </c>
      <c r="F16" s="76">
        <v>400</v>
      </c>
    </row>
    <row r="17" spans="1:8" ht="15" customHeight="1">
      <c r="A17" s="110"/>
      <c r="B17" s="102"/>
      <c r="C17" s="102"/>
      <c r="D17" s="102"/>
      <c r="E17" s="74" t="s">
        <v>199</v>
      </c>
      <c r="F17" s="76">
        <v>235</v>
      </c>
    </row>
    <row r="18" spans="1:8" ht="15" hidden="1" customHeight="1">
      <c r="A18" s="99" t="s">
        <v>203</v>
      </c>
      <c r="B18" s="112"/>
      <c r="C18" s="112"/>
      <c r="D18" s="112"/>
      <c r="E18" s="74" t="s">
        <v>197</v>
      </c>
      <c r="F18" s="76"/>
      <c r="H18" s="17"/>
    </row>
    <row r="19" spans="1:8" ht="15" hidden="1" customHeight="1">
      <c r="A19" s="99"/>
      <c r="B19" s="112"/>
      <c r="C19" s="112"/>
      <c r="D19" s="112"/>
      <c r="E19" s="74" t="s">
        <v>198</v>
      </c>
      <c r="F19" s="76"/>
    </row>
    <row r="20" spans="1:8" ht="15" hidden="1" customHeight="1">
      <c r="A20" s="99"/>
      <c r="B20" s="112"/>
      <c r="C20" s="112"/>
      <c r="D20" s="112"/>
      <c r="E20" s="74" t="s">
        <v>199</v>
      </c>
      <c r="F20" s="76"/>
    </row>
    <row r="21" spans="1:8" ht="15" customHeight="1">
      <c r="A21" s="75" t="s">
        <v>204</v>
      </c>
      <c r="B21" s="97" t="s">
        <v>205</v>
      </c>
      <c r="C21" s="98"/>
      <c r="D21" s="51"/>
      <c r="E21" s="33"/>
      <c r="F21" s="33"/>
    </row>
    <row r="22" spans="1:8" ht="15" customHeight="1">
      <c r="A22" s="75" t="s">
        <v>206</v>
      </c>
      <c r="B22" s="97" t="s">
        <v>207</v>
      </c>
      <c r="C22" s="98"/>
      <c r="D22" s="51" t="s">
        <v>208</v>
      </c>
      <c r="E22" s="33"/>
      <c r="F22" s="33"/>
    </row>
    <row r="23" spans="1:8" ht="15" customHeight="1">
      <c r="A23" s="63"/>
      <c r="B23" s="51"/>
      <c r="C23" s="51"/>
      <c r="D23" s="51"/>
      <c r="E23" s="51"/>
    </row>
    <row r="24" spans="1:8" ht="30" customHeight="1">
      <c r="A24" s="56" t="s">
        <v>209</v>
      </c>
      <c r="F24" s="2">
        <f>430*270*380/(600*400)</f>
        <v>183.82499999999999</v>
      </c>
    </row>
    <row r="25" spans="1:8" ht="48.6" customHeight="1">
      <c r="A25" s="1"/>
      <c r="B25" s="67" t="s">
        <v>210</v>
      </c>
      <c r="C25" s="67" t="s">
        <v>211</v>
      </c>
    </row>
    <row r="26" spans="1:8" ht="20.100000000000001" customHeight="1">
      <c r="A26" s="11" t="s">
        <v>212</v>
      </c>
      <c r="B26" s="20">
        <v>5</v>
      </c>
      <c r="C26" s="20">
        <v>4</v>
      </c>
    </row>
    <row r="27" spans="1:8" ht="20.100000000000001" customHeight="1">
      <c r="A27" s="11" t="s">
        <v>213</v>
      </c>
      <c r="B27" s="20">
        <v>5</v>
      </c>
      <c r="C27" s="20">
        <v>7</v>
      </c>
    </row>
    <row r="28" spans="1:8" ht="20.100000000000001" customHeight="1">
      <c r="A28" s="11" t="s">
        <v>214</v>
      </c>
      <c r="B28" s="20">
        <v>25</v>
      </c>
      <c r="C28" s="20">
        <f>C26*C27</f>
        <v>28</v>
      </c>
    </row>
    <row r="29" spans="1:8" ht="20.100000000000001" customHeight="1">
      <c r="A29" s="11" t="s">
        <v>215</v>
      </c>
      <c r="B29" s="32">
        <f>B27*F17/1000</f>
        <v>1.175</v>
      </c>
      <c r="C29" s="32">
        <f>C27*F17/1000</f>
        <v>1.645</v>
      </c>
    </row>
    <row r="30" spans="1:8" ht="20.100000000000001" customHeight="1">
      <c r="A30" s="11" t="s">
        <v>216</v>
      </c>
      <c r="B30" s="77">
        <f>C5*B26*B27</f>
        <v>221.625</v>
      </c>
      <c r="C30" s="77">
        <f>C5*C26*C27</f>
        <v>248.22</v>
      </c>
    </row>
    <row r="31" spans="1:8" ht="112.5" customHeight="1">
      <c r="A31" s="11" t="s">
        <v>217</v>
      </c>
      <c r="B31" s="20" t="e" vm="2">
        <v>#VALUE!</v>
      </c>
      <c r="C31" s="20" t="e" vm="3">
        <v>#VALUE!</v>
      </c>
    </row>
    <row r="32" spans="1:8">
      <c r="B32" s="28" t="s">
        <v>218</v>
      </c>
    </row>
  </sheetData>
  <mergeCells count="26">
    <mergeCell ref="E10:F11"/>
    <mergeCell ref="E6:F6"/>
    <mergeCell ref="E7:F7"/>
    <mergeCell ref="E8:F8"/>
    <mergeCell ref="B18:B20"/>
    <mergeCell ref="C18:C20"/>
    <mergeCell ref="D15:D17"/>
    <mergeCell ref="D10:D11"/>
    <mergeCell ref="C10:C11"/>
    <mergeCell ref="D18:D20"/>
    <mergeCell ref="D12:D14"/>
    <mergeCell ref="B21:C21"/>
    <mergeCell ref="B22:C22"/>
    <mergeCell ref="A18:A20"/>
    <mergeCell ref="A1:C1"/>
    <mergeCell ref="A10:A11"/>
    <mergeCell ref="B10:B11"/>
    <mergeCell ref="A6:D6"/>
    <mergeCell ref="A7:D7"/>
    <mergeCell ref="A8:D8"/>
    <mergeCell ref="A15:A17"/>
    <mergeCell ref="B15:B17"/>
    <mergeCell ref="C15:C17"/>
    <mergeCell ref="A12:A14"/>
    <mergeCell ref="B12:B14"/>
    <mergeCell ref="C12:C14"/>
  </mergeCells>
  <printOptions verticalCentered="1"/>
  <pageMargins left="0.39370078740157483" right="0.39370078740157483" top="0.98425196850393704" bottom="0.98425196850393704" header="0.39370078740157483" footer="0.39370078740157483"/>
  <pageSetup paperSize="9" scale="97"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5"/>
  <sheetViews>
    <sheetView tabSelected="1" zoomScale="81" zoomScaleNormal="81" zoomScalePageLayoutView="75" workbookViewId="0">
      <selection activeCell="B29" sqref="B29"/>
    </sheetView>
  </sheetViews>
  <sheetFormatPr defaultColWidth="9.1328125" defaultRowHeight="14.25"/>
  <cols>
    <col min="1" max="1" width="29.1328125" style="2" customWidth="1"/>
    <col min="2" max="2" width="15" style="2" customWidth="1"/>
    <col min="3" max="3" width="12" style="2" customWidth="1"/>
    <col min="4" max="4" width="53.59765625" style="2" customWidth="1"/>
    <col min="5" max="5" width="22.59765625" style="2" customWidth="1"/>
    <col min="6" max="6" width="12.1328125" style="2" customWidth="1"/>
    <col min="7" max="7" width="11.59765625" style="2" customWidth="1"/>
    <col min="8" max="16384" width="9.1328125" style="2"/>
  </cols>
  <sheetData>
    <row r="1" spans="1:7" s="57" customFormat="1" ht="30" customHeight="1">
      <c r="A1" s="100" t="s">
        <v>219</v>
      </c>
      <c r="B1" s="100"/>
      <c r="C1" s="100"/>
      <c r="D1" s="100"/>
      <c r="E1" s="100"/>
      <c r="F1" s="59"/>
    </row>
    <row r="2" spans="1:7" ht="25.35" customHeight="1">
      <c r="A2" s="195" t="s">
        <v>220</v>
      </c>
      <c r="B2" s="195"/>
      <c r="C2" s="195"/>
      <c r="D2" s="195"/>
      <c r="E2" s="195"/>
      <c r="F2" s="47"/>
    </row>
    <row r="3" spans="1:7" ht="25.35" customHeight="1">
      <c r="A3" s="196" t="s">
        <v>221</v>
      </c>
      <c r="B3" s="196"/>
      <c r="C3" s="196"/>
      <c r="D3" s="196"/>
      <c r="E3" s="196"/>
      <c r="F3" s="48"/>
    </row>
    <row r="4" spans="1:7" s="57" customFormat="1" ht="30" customHeight="1">
      <c r="A4" s="100" t="s">
        <v>222</v>
      </c>
      <c r="B4" s="100"/>
      <c r="C4" s="100"/>
      <c r="D4" s="100"/>
      <c r="E4" s="100"/>
      <c r="F4" s="59"/>
    </row>
    <row r="5" spans="1:7" ht="30" customHeight="1">
      <c r="A5" s="14" t="s">
        <v>223</v>
      </c>
      <c r="B5" s="197" t="s">
        <v>224</v>
      </c>
      <c r="C5" s="197"/>
      <c r="D5" s="14" t="s">
        <v>225</v>
      </c>
      <c r="E5" s="14" t="s">
        <v>226</v>
      </c>
      <c r="F5" s="49"/>
    </row>
    <row r="6" spans="1:7" s="81" customFormat="1" ht="116.1" customHeight="1">
      <c r="A6" s="79" t="s">
        <v>227</v>
      </c>
      <c r="B6" s="183" t="s">
        <v>65</v>
      </c>
      <c r="C6" s="184"/>
      <c r="D6" s="80" t="s">
        <v>228</v>
      </c>
      <c r="E6" s="79" t="s">
        <v>229</v>
      </c>
    </row>
    <row r="7" spans="1:7" s="81" customFormat="1" ht="17.850000000000001" customHeight="1">
      <c r="A7" s="79" t="s">
        <v>230</v>
      </c>
      <c r="B7" s="185" t="s">
        <v>9</v>
      </c>
      <c r="C7" s="184"/>
      <c r="D7" s="79" t="s">
        <v>231</v>
      </c>
      <c r="E7" s="79" t="s">
        <v>232</v>
      </c>
    </row>
    <row r="8" spans="1:7" s="81" customFormat="1" ht="40.35" customHeight="1">
      <c r="A8" s="79" t="s">
        <v>233</v>
      </c>
      <c r="B8" s="186" t="s">
        <v>234</v>
      </c>
      <c r="C8" s="184"/>
      <c r="D8" s="82" t="s">
        <v>235</v>
      </c>
      <c r="E8" s="82" t="s">
        <v>236</v>
      </c>
    </row>
    <row r="9" spans="1:7" s="57" customFormat="1" ht="30" customHeight="1">
      <c r="A9" s="56" t="s">
        <v>237</v>
      </c>
      <c r="G9" s="61"/>
    </row>
    <row r="10" spans="1:7">
      <c r="A10" s="189" t="s">
        <v>238</v>
      </c>
      <c r="B10" s="189"/>
      <c r="C10" s="189" t="s">
        <v>239</v>
      </c>
      <c r="D10" s="189"/>
      <c r="E10" s="189"/>
      <c r="F10" s="50"/>
    </row>
    <row r="11" spans="1:7" ht="30" customHeight="1">
      <c r="A11" s="112" t="e" vm="4">
        <v>#VALUE!</v>
      </c>
      <c r="B11" s="112"/>
      <c r="C11" s="112" t="e" vm="5">
        <v>#VALUE!</v>
      </c>
      <c r="D11" s="112"/>
      <c r="E11" s="112"/>
      <c r="F11" s="51"/>
    </row>
    <row r="12" spans="1:7" ht="30" customHeight="1">
      <c r="A12" s="112"/>
      <c r="B12" s="112"/>
      <c r="C12" s="112"/>
      <c r="D12" s="112"/>
      <c r="E12" s="112"/>
      <c r="F12" s="51"/>
    </row>
    <row r="13" spans="1:7" ht="95.45" customHeight="1">
      <c r="A13" s="112"/>
      <c r="B13" s="112"/>
      <c r="C13" s="112"/>
      <c r="D13" s="112"/>
      <c r="E13" s="112"/>
      <c r="F13" s="51"/>
    </row>
    <row r="14" spans="1:7" s="57" customFormat="1" ht="30" customHeight="1">
      <c r="A14" s="56" t="s">
        <v>241</v>
      </c>
    </row>
    <row r="15" spans="1:7" ht="28.5">
      <c r="A15" s="22" t="s">
        <v>242</v>
      </c>
      <c r="B15" s="190" t="s">
        <v>243</v>
      </c>
      <c r="C15" s="190"/>
      <c r="D15" s="190" t="s">
        <v>244</v>
      </c>
      <c r="E15" s="190"/>
      <c r="F15" s="46">
        <v>600</v>
      </c>
    </row>
    <row r="16" spans="1:7" ht="98.1" customHeight="1">
      <c r="A16" s="20" t="s">
        <v>240</v>
      </c>
      <c r="B16" s="191" t="s">
        <v>240</v>
      </c>
      <c r="C16" s="192"/>
      <c r="D16" s="191" t="s">
        <v>240</v>
      </c>
      <c r="E16" s="192"/>
      <c r="F16" s="51">
        <v>400</v>
      </c>
    </row>
    <row r="17" spans="1:6" s="57" customFormat="1" ht="39" customHeight="1">
      <c r="A17" s="193" t="s">
        <v>245</v>
      </c>
      <c r="B17" s="193"/>
      <c r="C17" s="193"/>
      <c r="D17" s="194"/>
      <c r="E17" s="194"/>
      <c r="F17" s="62">
        <v>235</v>
      </c>
    </row>
    <row r="18" spans="1:6" ht="231.6" customHeight="1">
      <c r="A18" s="198" t="s">
        <v>246</v>
      </c>
      <c r="B18" s="199"/>
      <c r="C18" s="199"/>
      <c r="D18" s="199"/>
      <c r="E18" s="200"/>
      <c r="F18" s="47"/>
    </row>
    <row r="19" spans="1:6" ht="20.100000000000001" customHeight="1">
      <c r="A19" s="15" t="s">
        <v>247</v>
      </c>
      <c r="B19" s="125" t="s">
        <v>11</v>
      </c>
      <c r="C19" s="125"/>
      <c r="D19" s="125"/>
      <c r="E19" s="125"/>
      <c r="F19" s="50"/>
    </row>
    <row r="20" spans="1:6" ht="45" customHeight="1">
      <c r="A20" s="15" t="s">
        <v>248</v>
      </c>
      <c r="B20" s="125"/>
      <c r="C20" s="125"/>
      <c r="D20" s="125"/>
      <c r="E20" s="125"/>
      <c r="F20" s="50"/>
    </row>
    <row r="21" spans="1:6" ht="20.100000000000001" customHeight="1">
      <c r="A21" s="15" t="s">
        <v>249</v>
      </c>
      <c r="B21" s="125" t="s">
        <v>250</v>
      </c>
      <c r="C21" s="125"/>
      <c r="D21" s="125"/>
      <c r="E21" s="125"/>
      <c r="F21" s="50"/>
    </row>
    <row r="22" spans="1:6" ht="20.100000000000001" customHeight="1">
      <c r="A22" s="15" t="s">
        <v>251</v>
      </c>
      <c r="B22" s="125" t="s">
        <v>252</v>
      </c>
      <c r="C22" s="125"/>
      <c r="D22" s="125"/>
      <c r="E22" s="125"/>
      <c r="F22" s="50"/>
    </row>
    <row r="23" spans="1:6" ht="20.100000000000001" customHeight="1">
      <c r="A23" s="15" t="s">
        <v>253</v>
      </c>
      <c r="B23" s="188">
        <v>45146</v>
      </c>
      <c r="C23" s="125"/>
      <c r="D23" s="125"/>
      <c r="E23" s="125"/>
      <c r="F23" s="50"/>
    </row>
    <row r="24" spans="1:6">
      <c r="A24" s="34"/>
      <c r="B24" s="50"/>
      <c r="C24" s="50"/>
      <c r="D24" s="50"/>
      <c r="E24" s="50"/>
      <c r="F24" s="50"/>
    </row>
    <row r="25" spans="1:6" ht="15.6" customHeight="1">
      <c r="A25" s="187" t="s">
        <v>254</v>
      </c>
      <c r="B25" s="187"/>
      <c r="C25" s="187"/>
      <c r="D25" s="187"/>
      <c r="E25" s="187"/>
      <c r="F25" s="52"/>
    </row>
    <row r="26" spans="1:6">
      <c r="A26" s="16" t="s">
        <v>248</v>
      </c>
      <c r="B26" s="124" t="s">
        <v>283</v>
      </c>
      <c r="C26" s="124"/>
      <c r="D26" s="124"/>
      <c r="E26" s="124"/>
      <c r="F26" s="50"/>
    </row>
    <row r="27" spans="1:6">
      <c r="A27" s="16" t="s">
        <v>249</v>
      </c>
      <c r="B27" s="124">
        <v>5</v>
      </c>
      <c r="C27" s="124"/>
      <c r="D27" s="124"/>
      <c r="E27" s="124"/>
      <c r="F27" s="50"/>
    </row>
    <row r="28" spans="1:6">
      <c r="A28" s="16" t="s">
        <v>251</v>
      </c>
      <c r="B28" s="124">
        <v>25</v>
      </c>
      <c r="C28" s="124"/>
      <c r="D28" s="124"/>
      <c r="E28" s="124"/>
      <c r="F28" s="50"/>
    </row>
    <row r="29" spans="1:6">
      <c r="A29" s="16" t="s">
        <v>253</v>
      </c>
      <c r="B29" s="201">
        <v>46006</v>
      </c>
      <c r="C29" s="124"/>
      <c r="D29" s="124"/>
      <c r="E29" s="124"/>
      <c r="F29" s="50"/>
    </row>
    <row r="31" spans="1:6" ht="15.75">
      <c r="A31" s="187" t="s">
        <v>255</v>
      </c>
      <c r="B31" s="187"/>
      <c r="C31" s="187"/>
      <c r="D31" s="187"/>
      <c r="E31" s="187"/>
    </row>
    <row r="32" spans="1:6">
      <c r="A32" s="16" t="s">
        <v>248</v>
      </c>
      <c r="B32" s="124"/>
      <c r="C32" s="124"/>
      <c r="D32" s="124"/>
      <c r="E32" s="124"/>
    </row>
    <row r="33" spans="1:5">
      <c r="A33" s="16" t="s">
        <v>249</v>
      </c>
      <c r="B33" s="124"/>
      <c r="C33" s="124"/>
      <c r="D33" s="124"/>
      <c r="E33" s="124"/>
    </row>
    <row r="34" spans="1:5">
      <c r="A34" s="16" t="s">
        <v>251</v>
      </c>
      <c r="B34" s="124"/>
      <c r="C34" s="124"/>
      <c r="D34" s="124"/>
      <c r="E34" s="124"/>
    </row>
    <row r="35" spans="1:5">
      <c r="A35" s="16" t="s">
        <v>253</v>
      </c>
      <c r="B35" s="124"/>
      <c r="C35" s="124"/>
      <c r="D35" s="124"/>
      <c r="E35" s="124"/>
    </row>
  </sheetData>
  <mergeCells count="34">
    <mergeCell ref="A18:E18"/>
    <mergeCell ref="B19:E19"/>
    <mergeCell ref="B33:E33"/>
    <mergeCell ref="B34:E34"/>
    <mergeCell ref="B35:E35"/>
    <mergeCell ref="B20:E20"/>
    <mergeCell ref="B21:E21"/>
    <mergeCell ref="B22:E22"/>
    <mergeCell ref="A31:E31"/>
    <mergeCell ref="B32:E32"/>
    <mergeCell ref="B27:E27"/>
    <mergeCell ref="B28:E28"/>
    <mergeCell ref="B29:E29"/>
    <mergeCell ref="A1:E1"/>
    <mergeCell ref="A2:E2"/>
    <mergeCell ref="A3:E3"/>
    <mergeCell ref="A4:E4"/>
    <mergeCell ref="B5:C5"/>
    <mergeCell ref="B6:C6"/>
    <mergeCell ref="B7:C7"/>
    <mergeCell ref="B8:C8"/>
    <mergeCell ref="A25:E25"/>
    <mergeCell ref="B26:E26"/>
    <mergeCell ref="B23:E23"/>
    <mergeCell ref="A10:B10"/>
    <mergeCell ref="C10:E10"/>
    <mergeCell ref="A11:B13"/>
    <mergeCell ref="C11:E13"/>
    <mergeCell ref="D15:E15"/>
    <mergeCell ref="B16:C16"/>
    <mergeCell ref="D16:E16"/>
    <mergeCell ref="A17:C17"/>
    <mergeCell ref="D17:E17"/>
    <mergeCell ref="B15:C15"/>
  </mergeCells>
  <printOptions verticalCentered="1"/>
  <pageMargins left="0.39370078740157483" right="0.39370078740157483" top="0.98425196850393704" bottom="0.98425196850393704" header="0.39370078740157483" footer="0.39370078740157483"/>
  <pageSetup paperSize="9" scale="60"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zoomScale="79" zoomScaleNormal="79" zoomScalePageLayoutView="79" workbookViewId="0">
      <selection activeCell="B14" sqref="B14"/>
    </sheetView>
  </sheetViews>
  <sheetFormatPr defaultColWidth="8.86328125" defaultRowHeight="42" customHeight="1"/>
  <cols>
    <col min="1" max="1" width="35" style="86" customWidth="1"/>
    <col min="2" max="2" width="159.1328125" style="86" customWidth="1"/>
    <col min="3" max="3" width="16.3984375" style="86" customWidth="1"/>
    <col min="4" max="4" width="32.1328125" style="86" customWidth="1"/>
    <col min="5" max="16384" width="8.86328125" style="86"/>
  </cols>
  <sheetData>
    <row r="1" spans="1:2" ht="74.099999999999994" customHeight="1">
      <c r="A1" s="87" t="s">
        <v>256</v>
      </c>
      <c r="B1" s="90" t="s">
        <v>281</v>
      </c>
    </row>
    <row r="2" spans="1:2" ht="42" customHeight="1">
      <c r="A2" s="202" t="s">
        <v>257</v>
      </c>
      <c r="B2" s="202"/>
    </row>
    <row r="3" spans="1:2" ht="42" customHeight="1">
      <c r="A3" s="89">
        <v>1</v>
      </c>
      <c r="B3" s="88" t="s">
        <v>258</v>
      </c>
    </row>
    <row r="4" spans="1:2" ht="42" customHeight="1">
      <c r="A4" s="89">
        <v>2</v>
      </c>
      <c r="B4" s="88" t="s">
        <v>259</v>
      </c>
    </row>
    <row r="5" spans="1:2" ht="42" customHeight="1">
      <c r="A5" s="89">
        <v>3</v>
      </c>
      <c r="B5" s="88" t="s">
        <v>260</v>
      </c>
    </row>
    <row r="6" spans="1:2" ht="42" customHeight="1">
      <c r="A6" s="89">
        <v>4</v>
      </c>
      <c r="B6" s="88" t="s">
        <v>282</v>
      </c>
    </row>
    <row r="7" spans="1:2" ht="42" customHeight="1">
      <c r="A7" s="89">
        <v>5</v>
      </c>
      <c r="B7" s="90" t="s">
        <v>280</v>
      </c>
    </row>
    <row r="9" spans="1:2" ht="42" customHeight="1">
      <c r="A9" s="91"/>
    </row>
    <row r="10" spans="1:2" ht="42" customHeight="1">
      <c r="A10" s="91"/>
    </row>
    <row r="11" spans="1:2" ht="42" customHeight="1">
      <c r="A11" s="91"/>
    </row>
    <row r="12" spans="1:2" ht="42" customHeight="1">
      <c r="A12" s="91"/>
    </row>
  </sheetData>
  <mergeCells count="1">
    <mergeCell ref="A2:B2"/>
  </mergeCells>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MediaLengthInSeconds xmlns="3bb59413-afb5-4b9b-85e8-61d2b74a5666" xsi:nil="true"/>
    <SharedWithUsers xmlns="4faae966-7260-43d3-ae92-efca4c8c38c2">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12f626cb4656acfa57bc6e2f51cc2d0">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893be911098693cceb085112851dd98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3.xml><?xml version="1.0" encoding="utf-8"?>
<ds:datastoreItem xmlns:ds="http://schemas.openxmlformats.org/officeDocument/2006/customXml" ds:itemID="{4155F4E1-30F7-408F-818F-D4ADADA0B3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17-20.HACCP,Artwork&amp;SpecAuthor.</vt:lpstr>
      <vt:lpstr>Unique Selling Propostion </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Ran Kawaguchi</cp:lastModifiedBy>
  <cp:revision/>
  <cp:lastPrinted>2025-12-22T14:11:48Z</cp:lastPrinted>
  <dcterms:created xsi:type="dcterms:W3CDTF">2020-04-03T10:32:46Z</dcterms:created>
  <dcterms:modified xsi:type="dcterms:W3CDTF">2026-04-01T16:17:40Z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