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U\METU 6th Semester\IE368\Case Studies\Case Study 3\Delivery File\"/>
    </mc:Choice>
  </mc:AlternateContent>
  <xr:revisionPtr revIDLastSave="0" documentId="13_ncr:1_{0F9EABA1-7CD3-477D-BD38-E4288448E821}" xr6:coauthVersionLast="47" xr6:coauthVersionMax="47" xr10:uidLastSave="{00000000-0000-0000-0000-000000000000}"/>
  <bookViews>
    <workbookView xWindow="-108" yWindow="-108" windowWidth="23256" windowHeight="12576" xr2:uid="{C5D37417-881F-49CE-8989-A4EEFEDCBFBD}"/>
  </bookViews>
  <sheets>
    <sheet name="Sheet1" sheetId="1" r:id="rId1"/>
    <sheet name="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1" l="1"/>
  <c r="K24" i="1" s="1"/>
  <c r="I24" i="1" a="1"/>
  <c r="I24" i="1" s="1"/>
  <c r="H24" i="1"/>
  <c r="J23" i="1"/>
  <c r="K23" i="1" s="1"/>
  <c r="I23" i="1" a="1"/>
  <c r="I23" i="1" s="1"/>
  <c r="H23" i="1"/>
  <c r="K19" i="1"/>
  <c r="L19" i="1" s="1"/>
  <c r="J19" i="1" a="1"/>
  <c r="J19" i="1" s="1"/>
  <c r="I19" i="1"/>
  <c r="K18" i="1"/>
  <c r="L18" i="1" s="1"/>
  <c r="J18" i="1" a="1"/>
  <c r="J18" i="1" s="1"/>
  <c r="I18" i="1"/>
  <c r="L17" i="1"/>
  <c r="K17" i="1"/>
  <c r="J17" i="1" a="1"/>
  <c r="J17" i="1" s="1"/>
  <c r="I17" i="1"/>
  <c r="K16" i="1"/>
  <c r="L16" i="1" s="1"/>
  <c r="J16" i="1" a="1"/>
  <c r="J16" i="1" s="1"/>
  <c r="I16" i="1"/>
  <c r="K15" i="1"/>
  <c r="L15" i="1" s="1"/>
  <c r="J15" i="1"/>
  <c r="J15" i="1" a="1"/>
  <c r="I15" i="1"/>
  <c r="K14" i="1"/>
  <c r="L14" i="1" s="1"/>
  <c r="J14" i="1" a="1"/>
  <c r="J14" i="1" s="1"/>
  <c r="I14" i="1"/>
  <c r="K13" i="1"/>
  <c r="L13" i="1" s="1"/>
  <c r="J13" i="1" a="1"/>
  <c r="J13" i="1" s="1"/>
  <c r="I13" i="1"/>
  <c r="K12" i="1"/>
  <c r="L12" i="1" s="1"/>
  <c r="J12" i="1" a="1"/>
  <c r="J12" i="1" s="1"/>
  <c r="I12" i="1"/>
  <c r="AB27" i="2"/>
  <c r="AC27" i="2" s="1"/>
  <c r="AB28" i="2"/>
  <c r="AC28" i="2" s="1"/>
  <c r="AB29" i="2"/>
  <c r="AC29" i="2" s="1"/>
  <c r="AB30" i="2"/>
  <c r="AC30" i="2" s="1"/>
  <c r="AB31" i="2"/>
  <c r="AC31" i="2" s="1"/>
  <c r="AB32" i="2"/>
  <c r="AC32" i="2" s="1"/>
  <c r="AB33" i="2"/>
  <c r="AC33" i="2" s="1"/>
  <c r="AB26" i="2"/>
  <c r="AC26" i="2" s="1"/>
  <c r="Z27" i="2"/>
  <c r="Z28" i="2"/>
  <c r="Z29" i="2"/>
  <c r="Z30" i="2"/>
  <c r="Z31" i="2"/>
  <c r="Z32" i="2"/>
  <c r="Z33" i="2"/>
  <c r="Z26" i="2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AA33" i="2" a="1"/>
  <c r="AA33" i="2" s="1"/>
  <c r="AA26" i="2" a="1"/>
  <c r="AA26" i="2" s="1"/>
  <c r="M22" i="2"/>
  <c r="M23" i="2"/>
  <c r="M24" i="2"/>
  <c r="M21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P17" i="2"/>
  <c r="O17" i="2"/>
  <c r="N17" i="2"/>
  <c r="BA46" i="2" l="1"/>
  <c r="BC46" i="2"/>
  <c r="BD46" i="2" s="1"/>
  <c r="BB46" i="2" a="1"/>
  <c r="BB46" i="2" s="1"/>
  <c r="BB45" i="2" l="1" a="1"/>
  <c r="BB45" i="2" s="1"/>
  <c r="BC45" i="2"/>
  <c r="BD45" i="2" s="1"/>
  <c r="BA4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<sst xmlns="http://schemas.openxmlformats.org/spreadsheetml/2006/main" count="178" uniqueCount="58">
  <si>
    <t>Pot Size</t>
  </si>
  <si>
    <t>Cooking Temperature</t>
  </si>
  <si>
    <t>Cooking Time (Mins)</t>
  </si>
  <si>
    <t>Amount of Oil (Tsp)</t>
  </si>
  <si>
    <t>Moist-Hot</t>
  </si>
  <si>
    <t>Moist-Cold</t>
  </si>
  <si>
    <t>Dry-Hot</t>
  </si>
  <si>
    <t>Dry-Cold</t>
  </si>
  <si>
    <t>Low</t>
  </si>
  <si>
    <t>High</t>
  </si>
  <si>
    <t>Noise Factor</t>
  </si>
  <si>
    <t>Control Factor</t>
  </si>
  <si>
    <t>Stove Type</t>
  </si>
  <si>
    <t>Amount of Oil</t>
  </si>
  <si>
    <t>Pot Type</t>
  </si>
  <si>
    <t>Cooking Time</t>
  </si>
  <si>
    <t>Worker</t>
  </si>
  <si>
    <t>Setup</t>
  </si>
  <si>
    <t>Outside Temperature</t>
  </si>
  <si>
    <t>Humidity</t>
  </si>
  <si>
    <t>Individual Quality of Kernels</t>
  </si>
  <si>
    <t>Atmospheric Pressure</t>
  </si>
  <si>
    <t>Moistness of the Kernels</t>
  </si>
  <si>
    <t>Number of Kernels</t>
  </si>
  <si>
    <t>+</t>
  </si>
  <si>
    <t>-</t>
  </si>
  <si>
    <t>Control Factors</t>
  </si>
  <si>
    <t>Noise Factors</t>
  </si>
  <si>
    <t>Cooking Temp.</t>
  </si>
  <si>
    <t>Big (16.5cm diameter, 10.5cm high)</t>
  </si>
  <si>
    <t>Small (12cm diameter, 9cm high)</t>
  </si>
  <si>
    <t>3.5mins</t>
  </si>
  <si>
    <t>2.5mins</t>
  </si>
  <si>
    <t>2 tsp's</t>
  </si>
  <si>
    <t>1 tsp</t>
  </si>
  <si>
    <t>Moistness</t>
  </si>
  <si>
    <t>Moist</t>
  </si>
  <si>
    <t>Dry</t>
  </si>
  <si>
    <t>Hot</t>
  </si>
  <si>
    <t>Cold</t>
  </si>
  <si>
    <t>Level</t>
  </si>
  <si>
    <t>Mean</t>
  </si>
  <si>
    <t>SNR</t>
  </si>
  <si>
    <t>StDev</t>
  </si>
  <si>
    <t>ln(StDev)</t>
  </si>
  <si>
    <t>Parameters</t>
  </si>
  <si>
    <t>Temperature</t>
  </si>
  <si>
    <t>Time</t>
  </si>
  <si>
    <t>AB</t>
  </si>
  <si>
    <t>AC</t>
  </si>
  <si>
    <t>1×-1= -1</t>
  </si>
  <si>
    <t>1×1= 1</t>
  </si>
  <si>
    <t>Run</t>
  </si>
  <si>
    <t>A</t>
  </si>
  <si>
    <t>B</t>
  </si>
  <si>
    <t>C</t>
  </si>
  <si>
    <t>-1</t>
  </si>
  <si>
    <t>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</si>
</sst>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843A-C5BE-4189-AF47-E5770BC36E79}">
  <dimension ref="A1:L24"/>
  <sheetViews>
    <sheetView tabSelected="1" topLeftCell="A7" workbookViewId="0">
      <selection activeCell="M22" sqref="M22"/>
    </sheetView>
  </sheetViews>
  <sheetFormatPr defaultRowHeight="14.4" x14ac:dyDescent="0.3"/>
  <cols>
    <col min="2" max="2" width="18.77734375" bestFit="1" customWidth="1"/>
    <col min="3" max="3" width="17.6640625" bestFit="1" customWidth="1"/>
    <col min="4" max="4" width="16.77734375" bestFit="1" customWidth="1"/>
    <col min="5" max="5" width="11.21875" bestFit="1" customWidth="1"/>
    <col min="6" max="6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3">
      <c r="A2" s="1">
        <v>-1</v>
      </c>
      <c r="B2" s="1" t="s">
        <v>8</v>
      </c>
      <c r="C2" s="1">
        <v>2.5</v>
      </c>
      <c r="D2" s="1">
        <v>1</v>
      </c>
      <c r="E2" s="1"/>
      <c r="F2" s="1">
        <v>0.33</v>
      </c>
      <c r="G2" s="1"/>
      <c r="H2" s="1">
        <v>0.48</v>
      </c>
    </row>
    <row r="3" spans="1:12" x14ac:dyDescent="0.3">
      <c r="A3" s="1">
        <v>-1</v>
      </c>
      <c r="B3" s="1" t="s">
        <v>8</v>
      </c>
      <c r="C3" s="1">
        <v>3.5</v>
      </c>
      <c r="D3" s="1">
        <v>2</v>
      </c>
      <c r="E3" s="1"/>
      <c r="F3" s="1">
        <v>0.02</v>
      </c>
      <c r="G3" s="1"/>
      <c r="H3" s="1">
        <v>-0.97</v>
      </c>
    </row>
    <row r="4" spans="1:12" x14ac:dyDescent="0.3">
      <c r="A4" s="1">
        <v>-1</v>
      </c>
      <c r="B4" s="1" t="s">
        <v>9</v>
      </c>
      <c r="C4" s="1">
        <v>2.5</v>
      </c>
      <c r="D4" s="1">
        <v>2</v>
      </c>
      <c r="E4" s="1"/>
      <c r="F4" s="1">
        <v>-0.4</v>
      </c>
      <c r="G4" s="1"/>
      <c r="H4" s="1">
        <v>-0.5</v>
      </c>
    </row>
    <row r="5" spans="1:12" x14ac:dyDescent="0.3">
      <c r="A5" s="1">
        <v>-1</v>
      </c>
      <c r="B5" s="1" t="s">
        <v>9</v>
      </c>
      <c r="C5" s="1">
        <v>3.5</v>
      </c>
      <c r="D5" s="1">
        <v>1</v>
      </c>
      <c r="E5" s="1"/>
      <c r="F5" s="1">
        <v>-0.6</v>
      </c>
      <c r="G5" s="1"/>
      <c r="H5" s="1">
        <v>-0.99</v>
      </c>
    </row>
    <row r="6" spans="1:12" x14ac:dyDescent="0.3">
      <c r="A6" s="1">
        <v>1</v>
      </c>
      <c r="B6" s="1" t="s">
        <v>8</v>
      </c>
      <c r="C6" s="1">
        <v>2.5</v>
      </c>
      <c r="D6" s="1">
        <v>2</v>
      </c>
      <c r="E6" s="1"/>
      <c r="F6" s="1">
        <v>0</v>
      </c>
      <c r="G6" s="1"/>
      <c r="H6" s="1">
        <v>0</v>
      </c>
    </row>
    <row r="7" spans="1:12" x14ac:dyDescent="0.3">
      <c r="A7" s="1">
        <v>1</v>
      </c>
      <c r="B7" s="1" t="s">
        <v>8</v>
      </c>
      <c r="C7" s="1">
        <v>3.5</v>
      </c>
      <c r="D7" s="1">
        <v>1</v>
      </c>
      <c r="E7" s="1"/>
      <c r="F7" s="1">
        <v>0.31</v>
      </c>
      <c r="G7" s="1"/>
      <c r="H7" s="1">
        <v>0.02</v>
      </c>
    </row>
    <row r="8" spans="1:12" x14ac:dyDescent="0.3">
      <c r="A8" s="1">
        <v>1</v>
      </c>
      <c r="B8" s="1" t="s">
        <v>9</v>
      </c>
      <c r="C8" s="1">
        <v>2.5</v>
      </c>
      <c r="D8" s="1">
        <v>1</v>
      </c>
      <c r="E8" s="1"/>
      <c r="F8" s="1">
        <v>0.59</v>
      </c>
      <c r="G8" s="1"/>
      <c r="H8" s="1">
        <v>0.89500000000000002</v>
      </c>
    </row>
    <row r="9" spans="1:12" x14ac:dyDescent="0.3">
      <c r="A9" s="1">
        <v>1</v>
      </c>
      <c r="B9" s="1" t="s">
        <v>9</v>
      </c>
      <c r="C9" s="1">
        <v>3.5</v>
      </c>
      <c r="D9" s="1">
        <v>2</v>
      </c>
      <c r="E9" s="1"/>
      <c r="F9" s="1">
        <v>0.89</v>
      </c>
      <c r="G9" s="1"/>
      <c r="H9" s="1">
        <v>0.99</v>
      </c>
    </row>
    <row r="11" spans="1:12" ht="31.8" thickBot="1" x14ac:dyDescent="0.35">
      <c r="A11" s="26" t="s">
        <v>0</v>
      </c>
      <c r="B11" s="27" t="s">
        <v>1</v>
      </c>
      <c r="C11" s="27" t="s">
        <v>2</v>
      </c>
      <c r="D11" s="28" t="s">
        <v>3</v>
      </c>
      <c r="E11" s="26" t="s">
        <v>4</v>
      </c>
      <c r="F11" s="26" t="s">
        <v>5</v>
      </c>
      <c r="G11" s="26" t="s">
        <v>6</v>
      </c>
      <c r="H11" s="2" t="s">
        <v>7</v>
      </c>
      <c r="I11" s="26" t="s">
        <v>41</v>
      </c>
      <c r="J11" s="26" t="s">
        <v>42</v>
      </c>
      <c r="K11" s="26" t="s">
        <v>43</v>
      </c>
      <c r="L11" s="26" t="s">
        <v>44</v>
      </c>
    </row>
    <row r="12" spans="1:12" ht="16.2" thickTop="1" x14ac:dyDescent="0.3">
      <c r="A12" s="4">
        <v>-1</v>
      </c>
      <c r="B12" s="4" t="s">
        <v>56</v>
      </c>
      <c r="C12" s="4" t="s">
        <v>56</v>
      </c>
      <c r="D12" s="9" t="s">
        <v>56</v>
      </c>
      <c r="E12" s="4">
        <v>0.45</v>
      </c>
      <c r="F12" s="4">
        <v>0.67</v>
      </c>
      <c r="G12" s="4">
        <v>0</v>
      </c>
      <c r="H12" s="9">
        <v>0.52</v>
      </c>
      <c r="I12" s="4">
        <f>ROUND(AVERAGE(E12:H12), 2)</f>
        <v>0.41</v>
      </c>
      <c r="J12" s="4" cm="1">
        <f t="array" ref="J12">ROUND(-10*LOG(1/COUNT(E12:H12)*(SUM(POWER(E12:H12, 2))), 10), 2)</f>
        <v>6.37</v>
      </c>
      <c r="K12" s="4">
        <f>ROUND(_xlfn.STDEV.P(E12:H12), 2)</f>
        <v>0.25</v>
      </c>
      <c r="L12" s="4">
        <f>ROUND(LN(K12), 2)</f>
        <v>-1.39</v>
      </c>
    </row>
    <row r="13" spans="1:12" ht="15.6" x14ac:dyDescent="0.3">
      <c r="A13" s="11">
        <v>-1</v>
      </c>
      <c r="B13" s="11" t="s">
        <v>56</v>
      </c>
      <c r="C13" s="11" t="s">
        <v>57</v>
      </c>
      <c r="D13" s="7" t="s">
        <v>57</v>
      </c>
      <c r="E13" s="11">
        <v>0.22</v>
      </c>
      <c r="F13" s="11">
        <v>0.98</v>
      </c>
      <c r="G13" s="11">
        <v>0</v>
      </c>
      <c r="H13" s="7">
        <v>0.03</v>
      </c>
      <c r="I13" s="11">
        <f t="shared" ref="I13:I19" si="0">ROUND(AVERAGE(E13:H13), 2)</f>
        <v>0.31</v>
      </c>
      <c r="J13" s="11" cm="1">
        <f t="array" ref="J13">ROUND(-10*LOG(1/COUNT(E13:H13)*(SUM(POWER(E13:H13, 2))), 10), 2)</f>
        <v>5.98</v>
      </c>
      <c r="K13" s="11">
        <f t="shared" ref="K13:K19" si="1">ROUND(_xlfn.STDEV.P(E13:H13), 2)</f>
        <v>0.4</v>
      </c>
      <c r="L13" s="11">
        <f t="shared" ref="L13:L19" si="2">ROUND(LN(K13), 2)</f>
        <v>-0.92</v>
      </c>
    </row>
    <row r="14" spans="1:12" ht="15.6" x14ac:dyDescent="0.3">
      <c r="A14" s="4">
        <v>-1</v>
      </c>
      <c r="B14" s="4" t="s">
        <v>57</v>
      </c>
      <c r="C14" s="4" t="s">
        <v>56</v>
      </c>
      <c r="D14" s="9" t="s">
        <v>57</v>
      </c>
      <c r="E14" s="4">
        <v>0.88</v>
      </c>
      <c r="F14" s="4">
        <v>0.6</v>
      </c>
      <c r="G14" s="4">
        <v>0</v>
      </c>
      <c r="H14" s="9">
        <v>0.5</v>
      </c>
      <c r="I14" s="4">
        <f t="shared" si="0"/>
        <v>0.5</v>
      </c>
      <c r="J14" s="4" cm="1">
        <f t="array" ref="J14">ROUND(-10*LOG(1/COUNT(E14:H14)*(SUM(POWER(E14:H14, 2))), 10), 2)</f>
        <v>4.6100000000000003</v>
      </c>
      <c r="K14" s="4">
        <f t="shared" si="1"/>
        <v>0.32</v>
      </c>
      <c r="L14" s="4">
        <f t="shared" si="2"/>
        <v>-1.1399999999999999</v>
      </c>
    </row>
    <row r="15" spans="1:12" ht="15.6" x14ac:dyDescent="0.3">
      <c r="A15" s="11">
        <v>-1</v>
      </c>
      <c r="B15" s="11" t="s">
        <v>57</v>
      </c>
      <c r="C15" s="11" t="s">
        <v>57</v>
      </c>
      <c r="D15" s="7" t="s">
        <v>56</v>
      </c>
      <c r="E15" s="11">
        <v>1</v>
      </c>
      <c r="F15" s="11">
        <v>0.4</v>
      </c>
      <c r="G15" s="11">
        <v>0</v>
      </c>
      <c r="H15" s="7">
        <v>0.01</v>
      </c>
      <c r="I15" s="11">
        <f t="shared" si="0"/>
        <v>0.35</v>
      </c>
      <c r="J15" s="11" cm="1">
        <f t="array" ref="J15">ROUND(-10*LOG(1/COUNT(E15:H15)*(SUM(POWER(E15:H15, 2))), 10), 2)</f>
        <v>5.38</v>
      </c>
      <c r="K15" s="11">
        <f t="shared" si="1"/>
        <v>0.41</v>
      </c>
      <c r="L15" s="11">
        <f t="shared" si="2"/>
        <v>-0.89</v>
      </c>
    </row>
    <row r="16" spans="1:12" ht="15.6" x14ac:dyDescent="0.3">
      <c r="A16" s="4" t="s">
        <v>57</v>
      </c>
      <c r="B16" s="4" t="s">
        <v>56</v>
      </c>
      <c r="C16" s="4" t="s">
        <v>56</v>
      </c>
      <c r="D16" s="9" t="s">
        <v>57</v>
      </c>
      <c r="E16" s="4">
        <v>0.92</v>
      </c>
      <c r="F16" s="4">
        <v>1</v>
      </c>
      <c r="G16" s="4">
        <v>1</v>
      </c>
      <c r="H16" s="9">
        <v>1</v>
      </c>
      <c r="I16" s="4">
        <f t="shared" si="0"/>
        <v>0.98</v>
      </c>
      <c r="J16" s="4" cm="1">
        <f t="array" ref="J16">ROUND(-10*LOG(1/COUNT(E16:H16)*(SUM(POWER(E16:H16, 2))), 10), 2)</f>
        <v>0.17</v>
      </c>
      <c r="K16" s="4">
        <f t="shared" si="1"/>
        <v>0.03</v>
      </c>
      <c r="L16" s="4">
        <f t="shared" si="2"/>
        <v>-3.51</v>
      </c>
    </row>
    <row r="17" spans="1:12" ht="15.6" x14ac:dyDescent="0.3">
      <c r="A17" s="11" t="s">
        <v>57</v>
      </c>
      <c r="B17" s="11" t="s">
        <v>56</v>
      </c>
      <c r="C17" s="11" t="s">
        <v>57</v>
      </c>
      <c r="D17" s="7" t="s">
        <v>56</v>
      </c>
      <c r="E17" s="11">
        <v>0.38</v>
      </c>
      <c r="F17" s="11">
        <v>0.69</v>
      </c>
      <c r="G17" s="11">
        <v>0</v>
      </c>
      <c r="H17" s="7">
        <v>0.98</v>
      </c>
      <c r="I17" s="11">
        <f t="shared" si="0"/>
        <v>0.51</v>
      </c>
      <c r="J17" s="11" cm="1">
        <f t="array" ref="J17">ROUND(-10*LOG(1/COUNT(E17:H17)*(SUM(POWER(E17:H17, 2))), 10), 2)</f>
        <v>4.03</v>
      </c>
      <c r="K17" s="11">
        <f t="shared" si="1"/>
        <v>0.36</v>
      </c>
      <c r="L17" s="11">
        <f t="shared" si="2"/>
        <v>-1.02</v>
      </c>
    </row>
    <row r="18" spans="1:12" ht="15.6" x14ac:dyDescent="0.3">
      <c r="A18" s="4" t="s">
        <v>57</v>
      </c>
      <c r="B18" s="4" t="s">
        <v>57</v>
      </c>
      <c r="C18" s="4" t="s">
        <v>56</v>
      </c>
      <c r="D18" s="9" t="s">
        <v>56</v>
      </c>
      <c r="E18" s="4">
        <v>0.83</v>
      </c>
      <c r="F18" s="4">
        <v>0.41</v>
      </c>
      <c r="G18" s="4">
        <v>0.35</v>
      </c>
      <c r="H18" s="9">
        <v>0.11</v>
      </c>
      <c r="I18" s="4">
        <f t="shared" si="0"/>
        <v>0.43</v>
      </c>
      <c r="J18" s="4" cm="1">
        <f t="array" ref="J18">ROUND(-10*LOG(1/COUNT(E18:H18)*(SUM(POWER(E18:H18, 2))), 10), 2)</f>
        <v>6.06</v>
      </c>
      <c r="K18" s="4">
        <f t="shared" si="1"/>
        <v>0.26</v>
      </c>
      <c r="L18" s="4">
        <f t="shared" si="2"/>
        <v>-1.35</v>
      </c>
    </row>
    <row r="19" spans="1:12" ht="15.6" x14ac:dyDescent="0.3">
      <c r="A19" s="11" t="s">
        <v>57</v>
      </c>
      <c r="B19" s="11" t="s">
        <v>57</v>
      </c>
      <c r="C19" s="11" t="s">
        <v>57</v>
      </c>
      <c r="D19" s="7" t="s">
        <v>57</v>
      </c>
      <c r="E19" s="11">
        <v>0.47</v>
      </c>
      <c r="F19" s="11">
        <v>0.11</v>
      </c>
      <c r="G19" s="11">
        <v>0</v>
      </c>
      <c r="H19" s="7">
        <v>0.01</v>
      </c>
      <c r="I19" s="11">
        <f t="shared" si="0"/>
        <v>0.15</v>
      </c>
      <c r="J19" s="11" cm="1">
        <f t="array" ref="J19">ROUND(-10*LOG(1/COUNT(E19:H19)*(SUM(POWER(E19:H19, 2))), 10), 2)</f>
        <v>12.35</v>
      </c>
      <c r="K19" s="11">
        <f t="shared" si="1"/>
        <v>0.19</v>
      </c>
      <c r="L19" s="11">
        <f t="shared" si="2"/>
        <v>-1.66</v>
      </c>
    </row>
    <row r="22" spans="1:12" ht="31.8" thickBot="1" x14ac:dyDescent="0.35">
      <c r="A22" s="26" t="s">
        <v>0</v>
      </c>
      <c r="B22" s="27" t="s">
        <v>1</v>
      </c>
      <c r="C22" s="28" t="s">
        <v>2</v>
      </c>
      <c r="D22" s="26" t="s">
        <v>4</v>
      </c>
      <c r="E22" s="26" t="s">
        <v>5</v>
      </c>
      <c r="F22" s="26" t="s">
        <v>6</v>
      </c>
      <c r="G22" s="2" t="s">
        <v>7</v>
      </c>
      <c r="H22" s="26" t="s">
        <v>41</v>
      </c>
      <c r="I22" s="26" t="s">
        <v>42</v>
      </c>
      <c r="J22" s="26" t="s">
        <v>43</v>
      </c>
      <c r="K22" s="26" t="s">
        <v>44</v>
      </c>
    </row>
    <row r="23" spans="1:12" ht="16.2" thickTop="1" x14ac:dyDescent="0.3">
      <c r="A23" s="4">
        <v>1</v>
      </c>
      <c r="B23" s="4">
        <v>1</v>
      </c>
      <c r="C23" s="9">
        <v>1</v>
      </c>
      <c r="D23" s="4">
        <v>0.5</v>
      </c>
      <c r="E23" s="4">
        <v>0.03</v>
      </c>
      <c r="F23" s="4">
        <v>7.0000000000000007E-2</v>
      </c>
      <c r="G23" s="9">
        <v>0</v>
      </c>
      <c r="H23" s="4">
        <f>ROUND(AVERAGE(D23:G23), 2)</f>
        <v>0.15</v>
      </c>
      <c r="I23" s="4" cm="1">
        <f t="array" ref="I23">ROUND(-10*LOG(1/COUNT(D23:G23)*(SUM(POWER(D23:G23, 2))), 10), 2)</f>
        <v>11.94</v>
      </c>
      <c r="J23" s="4">
        <f>ROUND(_xlfn.STDEV.P(D23:G23), 2)</f>
        <v>0.2</v>
      </c>
      <c r="K23" s="4">
        <f>ROUND(LN(J23), 2)</f>
        <v>-1.61</v>
      </c>
    </row>
    <row r="24" spans="1:12" ht="15.6" x14ac:dyDescent="0.3">
      <c r="A24" s="11">
        <v>1</v>
      </c>
      <c r="B24" s="11">
        <v>1</v>
      </c>
      <c r="C24" s="7">
        <v>1</v>
      </c>
      <c r="D24" s="11">
        <v>0.28000000000000003</v>
      </c>
      <c r="E24" s="11">
        <v>0.12</v>
      </c>
      <c r="F24" s="11">
        <v>0</v>
      </c>
      <c r="G24" s="7">
        <v>0</v>
      </c>
      <c r="H24" s="11">
        <f>ROUND(AVERAGE(D24:G24), 2)</f>
        <v>0.1</v>
      </c>
      <c r="I24" s="11" cm="1">
        <f t="array" ref="I24">ROUND(-10*LOG(1/COUNT(D24:G24)*(SUM(POWER(D24:G24, 2))), 10), 2)</f>
        <v>16.350000000000001</v>
      </c>
      <c r="J24" s="11">
        <f>ROUND(_xlfn.STDEV.P(D24:G24), 2)</f>
        <v>0.11</v>
      </c>
      <c r="K24" s="11">
        <f>ROUND(LN(J24), 2)</f>
        <v>-2.21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16E5-3991-4B25-91DB-CF59E77B1DEE}">
  <dimension ref="B2:BD46"/>
  <sheetViews>
    <sheetView topLeftCell="AI32" workbookViewId="0">
      <selection activeCell="AT44" sqref="AT44:BD46"/>
    </sheetView>
  </sheetViews>
  <sheetFormatPr defaultRowHeight="15.6" x14ac:dyDescent="0.3"/>
  <cols>
    <col min="1" max="1" width="8.88671875" style="4"/>
    <col min="2" max="3" width="30.77734375" style="4" customWidth="1"/>
    <col min="4" max="5" width="8.88671875" style="4"/>
    <col min="6" max="6" width="15.21875" style="4" customWidth="1"/>
    <col min="7" max="7" width="14.5546875" style="4" bestFit="1" customWidth="1"/>
    <col min="8" max="8" width="13.5546875" style="4" bestFit="1" customWidth="1"/>
    <col min="9" max="9" width="13.6640625" style="4" bestFit="1" customWidth="1"/>
    <col min="10" max="10" width="9.88671875" style="4" bestFit="1" customWidth="1"/>
    <col min="11" max="11" width="19.6640625" style="4" bestFit="1" customWidth="1"/>
    <col min="12" max="13" width="8.88671875" style="4"/>
    <col min="14" max="14" width="14" style="4" customWidth="1"/>
    <col min="15" max="15" width="11.109375" style="4" customWidth="1"/>
    <col min="16" max="16" width="12.33203125" style="4" customWidth="1"/>
    <col min="17" max="17" width="10.109375" style="4" bestFit="1" customWidth="1"/>
    <col min="18" max="18" width="11.21875" style="4" bestFit="1" customWidth="1"/>
    <col min="19" max="19" width="8.33203125" style="4" bestFit="1" customWidth="1"/>
    <col min="20" max="20" width="9.44140625" style="4" bestFit="1" customWidth="1"/>
    <col min="21" max="21" width="8.88671875" style="4"/>
    <col min="22" max="22" width="10.109375" style="4" bestFit="1" customWidth="1"/>
    <col min="23" max="23" width="11.21875" style="4" bestFit="1" customWidth="1"/>
    <col min="24" max="24" width="8.33203125" style="4" bestFit="1" customWidth="1"/>
    <col min="25" max="25" width="9.44140625" style="4" bestFit="1" customWidth="1"/>
    <col min="26" max="28" width="8.88671875" style="4"/>
    <col min="29" max="29" width="9.6640625" style="4" bestFit="1" customWidth="1"/>
    <col min="30" max="30" width="8.88671875" style="4"/>
    <col min="31" max="31" width="10.77734375" style="4" bestFit="1" customWidth="1"/>
    <col min="32" max="32" width="8.21875" style="4" bestFit="1" customWidth="1"/>
    <col min="33" max="33" width="12.109375" style="4" bestFit="1" customWidth="1"/>
    <col min="34" max="34" width="10" style="4" customWidth="1"/>
    <col min="35" max="48" width="8.88671875" style="4"/>
    <col min="49" max="49" width="10.109375" style="4" bestFit="1" customWidth="1"/>
    <col min="50" max="50" width="11.21875" style="4" bestFit="1" customWidth="1"/>
    <col min="51" max="51" width="8.33203125" style="4" bestFit="1" customWidth="1"/>
    <col min="52" max="52" width="9.44140625" style="4" bestFit="1" customWidth="1"/>
    <col min="53" max="53" width="6.6640625" style="4" customWidth="1"/>
    <col min="54" max="55" width="7.77734375" style="4" customWidth="1"/>
    <col min="56" max="56" width="9.6640625" style="4" bestFit="1" customWidth="1"/>
    <col min="57" max="16384" width="8.88671875" style="4"/>
  </cols>
  <sheetData>
    <row r="2" spans="2:20" ht="16.2" thickBot="1" x14ac:dyDescent="0.35">
      <c r="B2" s="2" t="s">
        <v>11</v>
      </c>
      <c r="C2" s="3" t="s">
        <v>10</v>
      </c>
    </row>
    <row r="3" spans="2:20" ht="16.2" thickTop="1" x14ac:dyDescent="0.3">
      <c r="B3" s="5" t="s">
        <v>12</v>
      </c>
      <c r="C3" s="6" t="s">
        <v>16</v>
      </c>
    </row>
    <row r="4" spans="2:20" x14ac:dyDescent="0.3">
      <c r="B4" s="7" t="s">
        <v>13</v>
      </c>
      <c r="C4" s="8" t="s">
        <v>17</v>
      </c>
      <c r="M4" s="4" t="s">
        <v>0</v>
      </c>
      <c r="N4" s="4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4" t="s">
        <v>6</v>
      </c>
      <c r="T4" s="4" t="s">
        <v>7</v>
      </c>
    </row>
    <row r="5" spans="2:20" x14ac:dyDescent="0.3">
      <c r="B5" s="9" t="s">
        <v>0</v>
      </c>
      <c r="C5" s="10" t="s">
        <v>18</v>
      </c>
      <c r="M5" s="4">
        <v>-1</v>
      </c>
      <c r="N5" s="4" t="s">
        <v>8</v>
      </c>
      <c r="O5" s="4">
        <v>2.5</v>
      </c>
      <c r="P5" s="4">
        <v>1</v>
      </c>
      <c r="R5" s="4">
        <v>0.33</v>
      </c>
      <c r="T5" s="4">
        <v>0.48</v>
      </c>
    </row>
    <row r="6" spans="2:20" x14ac:dyDescent="0.3">
      <c r="B6" s="7" t="s">
        <v>14</v>
      </c>
      <c r="C6" s="8" t="s">
        <v>19</v>
      </c>
      <c r="M6" s="4">
        <v>-1</v>
      </c>
      <c r="N6" s="4" t="s">
        <v>8</v>
      </c>
      <c r="O6" s="4">
        <v>3.5</v>
      </c>
      <c r="P6" s="4">
        <v>2</v>
      </c>
      <c r="R6" s="4">
        <v>0.02</v>
      </c>
      <c r="T6" s="4">
        <v>-0.97</v>
      </c>
    </row>
    <row r="7" spans="2:20" x14ac:dyDescent="0.3">
      <c r="B7" s="9" t="s">
        <v>1</v>
      </c>
      <c r="C7" s="10" t="s">
        <v>20</v>
      </c>
      <c r="M7" s="4">
        <v>-1</v>
      </c>
      <c r="N7" s="4" t="s">
        <v>9</v>
      </c>
      <c r="O7" s="4">
        <v>2.5</v>
      </c>
      <c r="P7" s="4">
        <v>2</v>
      </c>
      <c r="R7" s="4">
        <v>-0.4</v>
      </c>
      <c r="T7" s="4">
        <v>-0.5</v>
      </c>
    </row>
    <row r="8" spans="2:20" x14ac:dyDescent="0.3">
      <c r="B8" s="7" t="s">
        <v>15</v>
      </c>
      <c r="C8" s="8" t="s">
        <v>21</v>
      </c>
      <c r="M8" s="4">
        <v>-1</v>
      </c>
      <c r="N8" s="4" t="s">
        <v>9</v>
      </c>
      <c r="O8" s="4">
        <v>3.5</v>
      </c>
      <c r="P8" s="4">
        <v>1</v>
      </c>
      <c r="R8" s="4">
        <v>-0.6</v>
      </c>
      <c r="T8" s="4">
        <v>-0.99</v>
      </c>
    </row>
    <row r="9" spans="2:20" x14ac:dyDescent="0.3">
      <c r="B9" s="9" t="s">
        <v>23</v>
      </c>
      <c r="C9" s="10" t="s">
        <v>22</v>
      </c>
      <c r="M9" s="4">
        <v>1</v>
      </c>
      <c r="N9" s="4" t="s">
        <v>8</v>
      </c>
      <c r="O9" s="4">
        <v>2.5</v>
      </c>
      <c r="P9" s="4">
        <v>2</v>
      </c>
      <c r="R9" s="4">
        <v>0</v>
      </c>
      <c r="T9" s="4">
        <v>0</v>
      </c>
    </row>
    <row r="10" spans="2:20" x14ac:dyDescent="0.3">
      <c r="M10" s="4">
        <v>1</v>
      </c>
      <c r="N10" s="4" t="s">
        <v>8</v>
      </c>
      <c r="O10" s="4">
        <v>3.5</v>
      </c>
      <c r="P10" s="4">
        <v>1</v>
      </c>
      <c r="R10" s="4">
        <v>0.31</v>
      </c>
      <c r="T10" s="4">
        <v>0.02</v>
      </c>
    </row>
    <row r="11" spans="2:20" ht="16.2" thickBot="1" x14ac:dyDescent="0.35">
      <c r="E11" s="15"/>
      <c r="F11" s="29" t="s">
        <v>26</v>
      </c>
      <c r="G11" s="29"/>
      <c r="H11" s="29"/>
      <c r="I11" s="30"/>
      <c r="J11" s="31" t="s">
        <v>27</v>
      </c>
      <c r="K11" s="29"/>
      <c r="M11" s="4">
        <v>1</v>
      </c>
      <c r="N11" s="4" t="s">
        <v>9</v>
      </c>
      <c r="O11" s="4">
        <v>2.5</v>
      </c>
      <c r="P11" s="4">
        <v>1</v>
      </c>
      <c r="R11" s="4">
        <v>0.59</v>
      </c>
      <c r="T11" s="4">
        <v>0.89500000000000002</v>
      </c>
    </row>
    <row r="12" spans="2:20" ht="16.8" thickTop="1" thickBot="1" x14ac:dyDescent="0.35">
      <c r="E12" s="16" t="s">
        <v>40</v>
      </c>
      <c r="F12" s="23" t="s">
        <v>0</v>
      </c>
      <c r="G12" s="23" t="s">
        <v>28</v>
      </c>
      <c r="H12" s="23" t="s">
        <v>15</v>
      </c>
      <c r="I12" s="24" t="s">
        <v>13</v>
      </c>
      <c r="J12" s="25" t="s">
        <v>35</v>
      </c>
      <c r="K12" s="23" t="s">
        <v>18</v>
      </c>
      <c r="M12" s="4">
        <v>1</v>
      </c>
      <c r="N12" s="4" t="s">
        <v>9</v>
      </c>
      <c r="O12" s="4">
        <v>3.5</v>
      </c>
      <c r="P12" s="4">
        <v>2</v>
      </c>
      <c r="R12" s="4">
        <v>0.89</v>
      </c>
      <c r="T12" s="4">
        <v>0.99</v>
      </c>
    </row>
    <row r="13" spans="2:20" ht="47.4" thickTop="1" x14ac:dyDescent="0.3">
      <c r="E13" s="13" t="s">
        <v>24</v>
      </c>
      <c r="F13" s="19" t="s">
        <v>29</v>
      </c>
      <c r="G13" s="20" t="s">
        <v>9</v>
      </c>
      <c r="H13" s="20" t="s">
        <v>31</v>
      </c>
      <c r="I13" s="21" t="s">
        <v>33</v>
      </c>
      <c r="J13" s="22" t="s">
        <v>36</v>
      </c>
      <c r="K13" s="20" t="s">
        <v>38</v>
      </c>
    </row>
    <row r="14" spans="2:20" ht="46.8" x14ac:dyDescent="0.3">
      <c r="E14" s="12" t="s">
        <v>25</v>
      </c>
      <c r="F14" s="14" t="s">
        <v>30</v>
      </c>
      <c r="G14" s="12" t="s">
        <v>8</v>
      </c>
      <c r="H14" s="12" t="s">
        <v>32</v>
      </c>
      <c r="I14" s="18" t="s">
        <v>34</v>
      </c>
      <c r="J14" s="17" t="s">
        <v>37</v>
      </c>
      <c r="K14" s="12" t="s">
        <v>39</v>
      </c>
    </row>
    <row r="16" spans="2:20" ht="47.4" thickBot="1" x14ac:dyDescent="0.35">
      <c r="M16" s="26" t="s">
        <v>0</v>
      </c>
      <c r="N16" s="27" t="s">
        <v>1</v>
      </c>
      <c r="O16" s="27" t="s">
        <v>2</v>
      </c>
      <c r="P16" s="28" t="s">
        <v>3</v>
      </c>
      <c r="Q16" s="26" t="s">
        <v>4</v>
      </c>
      <c r="R16" s="26" t="s">
        <v>5</v>
      </c>
      <c r="S16" s="26" t="s">
        <v>6</v>
      </c>
      <c r="T16" s="26" t="s">
        <v>7</v>
      </c>
    </row>
    <row r="17" spans="13:29" ht="16.2" thickTop="1" x14ac:dyDescent="0.3">
      <c r="M17" s="4">
        <v>-1</v>
      </c>
      <c r="N17" s="4" t="str">
        <f>IF(N5="High", "+1", "-1")</f>
        <v>-1</v>
      </c>
      <c r="O17" s="4" t="str">
        <f>IF(O5=2.5, "-1", "+1")</f>
        <v>-1</v>
      </c>
      <c r="P17" s="9" t="str">
        <f>IF(P5=1, "-1", "+1")</f>
        <v>-1</v>
      </c>
      <c r="Q17" s="4">
        <v>0.45</v>
      </c>
      <c r="R17" s="4">
        <v>0.67</v>
      </c>
      <c r="S17" s="4">
        <v>0</v>
      </c>
      <c r="T17" s="4">
        <v>0.52</v>
      </c>
    </row>
    <row r="18" spans="13:29" x14ac:dyDescent="0.3">
      <c r="M18" s="11">
        <v>-1</v>
      </c>
      <c r="N18" s="11" t="str">
        <f t="shared" ref="N18:N24" si="0">IF(N6="High", "+1", "-1")</f>
        <v>-1</v>
      </c>
      <c r="O18" s="11" t="str">
        <f t="shared" ref="O18:O24" si="1">IF(O6=2.5, "-1", "+1")</f>
        <v>+1</v>
      </c>
      <c r="P18" s="7" t="str">
        <f t="shared" ref="P18:P24" si="2">IF(P6=1, "-1", "+1")</f>
        <v>+1</v>
      </c>
      <c r="Q18" s="11">
        <v>0.22</v>
      </c>
      <c r="R18" s="11">
        <v>0.98</v>
      </c>
      <c r="S18" s="11">
        <v>0</v>
      </c>
      <c r="T18" s="11">
        <v>0.03</v>
      </c>
    </row>
    <row r="19" spans="13:29" x14ac:dyDescent="0.3">
      <c r="M19" s="4">
        <v>-1</v>
      </c>
      <c r="N19" s="4" t="str">
        <f t="shared" si="0"/>
        <v>+1</v>
      </c>
      <c r="O19" s="4" t="str">
        <f t="shared" si="1"/>
        <v>-1</v>
      </c>
      <c r="P19" s="9" t="str">
        <f t="shared" si="2"/>
        <v>+1</v>
      </c>
      <c r="Q19" s="4">
        <v>0.88</v>
      </c>
      <c r="R19" s="4">
        <v>0.6</v>
      </c>
      <c r="S19" s="4">
        <v>0</v>
      </c>
      <c r="T19" s="4">
        <v>0.5</v>
      </c>
    </row>
    <row r="20" spans="13:29" x14ac:dyDescent="0.3">
      <c r="M20" s="11">
        <v>-1</v>
      </c>
      <c r="N20" s="11" t="str">
        <f t="shared" si="0"/>
        <v>+1</v>
      </c>
      <c r="O20" s="11" t="str">
        <f t="shared" si="1"/>
        <v>+1</v>
      </c>
      <c r="P20" s="7" t="str">
        <f t="shared" si="2"/>
        <v>-1</v>
      </c>
      <c r="Q20" s="11">
        <v>1</v>
      </c>
      <c r="R20" s="11">
        <v>0.4</v>
      </c>
      <c r="S20" s="11">
        <v>0</v>
      </c>
      <c r="T20" s="11">
        <v>0.01</v>
      </c>
    </row>
    <row r="21" spans="13:29" x14ac:dyDescent="0.3">
      <c r="M21" s="4" t="str">
        <f>"+1"</f>
        <v>+1</v>
      </c>
      <c r="N21" s="4" t="str">
        <f t="shared" si="0"/>
        <v>-1</v>
      </c>
      <c r="O21" s="4" t="str">
        <f t="shared" si="1"/>
        <v>-1</v>
      </c>
      <c r="P21" s="9" t="str">
        <f t="shared" si="2"/>
        <v>+1</v>
      </c>
      <c r="Q21" s="4">
        <v>0.92</v>
      </c>
      <c r="R21" s="4">
        <v>1</v>
      </c>
      <c r="S21" s="4">
        <v>1</v>
      </c>
      <c r="T21" s="4">
        <v>1</v>
      </c>
    </row>
    <row r="22" spans="13:29" x14ac:dyDescent="0.3">
      <c r="M22" s="11" t="str">
        <f t="shared" ref="M22:M24" si="3">"+1"</f>
        <v>+1</v>
      </c>
      <c r="N22" s="11" t="str">
        <f t="shared" si="0"/>
        <v>-1</v>
      </c>
      <c r="O22" s="11" t="str">
        <f t="shared" si="1"/>
        <v>+1</v>
      </c>
      <c r="P22" s="7" t="str">
        <f t="shared" si="2"/>
        <v>-1</v>
      </c>
      <c r="Q22" s="11">
        <v>0.38</v>
      </c>
      <c r="R22" s="11">
        <v>0.69</v>
      </c>
      <c r="S22" s="11">
        <v>0</v>
      </c>
      <c r="T22" s="11">
        <v>0.98</v>
      </c>
    </row>
    <row r="23" spans="13:29" x14ac:dyDescent="0.3">
      <c r="M23" s="4" t="str">
        <f t="shared" si="3"/>
        <v>+1</v>
      </c>
      <c r="N23" s="4" t="str">
        <f t="shared" si="0"/>
        <v>+1</v>
      </c>
      <c r="O23" s="4" t="str">
        <f t="shared" si="1"/>
        <v>-1</v>
      </c>
      <c r="P23" s="9" t="str">
        <f t="shared" si="2"/>
        <v>-1</v>
      </c>
      <c r="Q23" s="4">
        <v>0.83</v>
      </c>
      <c r="R23" s="4">
        <v>0.41</v>
      </c>
      <c r="S23" s="4">
        <v>0.35</v>
      </c>
      <c r="T23" s="4">
        <v>0.11</v>
      </c>
    </row>
    <row r="24" spans="13:29" x14ac:dyDescent="0.3">
      <c r="M24" s="11" t="str">
        <f t="shared" si="3"/>
        <v>+1</v>
      </c>
      <c r="N24" s="11" t="str">
        <f t="shared" si="0"/>
        <v>+1</v>
      </c>
      <c r="O24" s="11" t="str">
        <f t="shared" si="1"/>
        <v>+1</v>
      </c>
      <c r="P24" s="7" t="str">
        <f t="shared" si="2"/>
        <v>+1</v>
      </c>
      <c r="Q24" s="11">
        <v>0.47</v>
      </c>
      <c r="R24" s="11">
        <v>0.11</v>
      </c>
      <c r="S24" s="11">
        <v>0</v>
      </c>
      <c r="T24" s="11">
        <v>0.01</v>
      </c>
    </row>
    <row r="25" spans="13:29" ht="16.2" thickBot="1" x14ac:dyDescent="0.35">
      <c r="V25" s="26" t="s">
        <v>4</v>
      </c>
      <c r="W25" s="26" t="s">
        <v>5</v>
      </c>
      <c r="X25" s="26" t="s">
        <v>6</v>
      </c>
      <c r="Y25" s="2" t="s">
        <v>7</v>
      </c>
      <c r="Z25" s="26" t="s">
        <v>41</v>
      </c>
      <c r="AA25" s="26" t="s">
        <v>42</v>
      </c>
      <c r="AB25" s="26" t="s">
        <v>43</v>
      </c>
      <c r="AC25" s="26" t="s">
        <v>44</v>
      </c>
    </row>
    <row r="26" spans="13:29" ht="16.2" thickTop="1" x14ac:dyDescent="0.3">
      <c r="V26" s="4">
        <v>0.45</v>
      </c>
      <c r="W26" s="4">
        <v>0.67</v>
      </c>
      <c r="X26" s="4">
        <v>0</v>
      </c>
      <c r="Y26" s="9">
        <v>0.52</v>
      </c>
      <c r="Z26" s="4">
        <f>ROUND(AVERAGE(V26:Y26), 2)</f>
        <v>0.41</v>
      </c>
      <c r="AA26" s="4" cm="1">
        <f t="array" ref="AA26">ROUND(-10*LOG(1/COUNT(V26:Y26)*(SUM(POWER(V26:Y26, 2))), 10), 2)</f>
        <v>6.37</v>
      </c>
      <c r="AB26" s="4">
        <f>ROUND(_xlfn.STDEV.P(V26:Y26), 2)</f>
        <v>0.25</v>
      </c>
      <c r="AC26" s="4">
        <f>ROUND(LN(AB26), 2)</f>
        <v>-1.39</v>
      </c>
    </row>
    <row r="27" spans="13:29" x14ac:dyDescent="0.3">
      <c r="V27" s="11">
        <v>0.22</v>
      </c>
      <c r="W27" s="11">
        <v>0.98</v>
      </c>
      <c r="X27" s="11">
        <v>0</v>
      </c>
      <c r="Y27" s="7">
        <v>0.03</v>
      </c>
      <c r="Z27" s="11">
        <f t="shared" ref="Z27:Z33" si="4">ROUND(AVERAGE(V27:Y27), 2)</f>
        <v>0.31</v>
      </c>
      <c r="AA27" s="11" cm="1">
        <f t="array" ref="AA27">ROUND(-10*LOG(1/COUNT(V27:Y27)*(SUM(POWER(V27:Y27, 2))), 10), 2)</f>
        <v>5.98</v>
      </c>
      <c r="AB27" s="11">
        <f t="shared" ref="AB27:AB33" si="5">ROUND(_xlfn.STDEV.P(V27:Y27), 2)</f>
        <v>0.4</v>
      </c>
      <c r="AC27" s="11">
        <f t="shared" ref="AC27:AC33" si="6">ROUND(LN(AB27), 2)</f>
        <v>-0.92</v>
      </c>
    </row>
    <row r="28" spans="13:29" x14ac:dyDescent="0.3">
      <c r="V28" s="4">
        <v>0.88</v>
      </c>
      <c r="W28" s="4">
        <v>0.6</v>
      </c>
      <c r="X28" s="4">
        <v>0</v>
      </c>
      <c r="Y28" s="9">
        <v>0.5</v>
      </c>
      <c r="Z28" s="4">
        <f t="shared" si="4"/>
        <v>0.5</v>
      </c>
      <c r="AA28" s="4" cm="1">
        <f t="array" ref="AA28">ROUND(-10*LOG(1/COUNT(V28:Y28)*(SUM(POWER(V28:Y28, 2))), 10), 2)</f>
        <v>4.6100000000000003</v>
      </c>
      <c r="AB28" s="4">
        <f t="shared" si="5"/>
        <v>0.32</v>
      </c>
      <c r="AC28" s="4">
        <f t="shared" si="6"/>
        <v>-1.1399999999999999</v>
      </c>
    </row>
    <row r="29" spans="13:29" x14ac:dyDescent="0.3">
      <c r="V29" s="11">
        <v>1</v>
      </c>
      <c r="W29" s="11">
        <v>0.4</v>
      </c>
      <c r="X29" s="11">
        <v>0</v>
      </c>
      <c r="Y29" s="7">
        <v>0.01</v>
      </c>
      <c r="Z29" s="11">
        <f t="shared" si="4"/>
        <v>0.35</v>
      </c>
      <c r="AA29" s="11" cm="1">
        <f t="array" ref="AA29">ROUND(-10*LOG(1/COUNT(V29:Y29)*(SUM(POWER(V29:Y29, 2))), 10), 2)</f>
        <v>5.38</v>
      </c>
      <c r="AB29" s="11">
        <f t="shared" si="5"/>
        <v>0.41</v>
      </c>
      <c r="AC29" s="11">
        <f t="shared" si="6"/>
        <v>-0.89</v>
      </c>
    </row>
    <row r="30" spans="13:29" x14ac:dyDescent="0.3">
      <c r="V30" s="4">
        <v>0.92</v>
      </c>
      <c r="W30" s="4">
        <v>1</v>
      </c>
      <c r="X30" s="4">
        <v>1</v>
      </c>
      <c r="Y30" s="9">
        <v>1</v>
      </c>
      <c r="Z30" s="4">
        <f t="shared" si="4"/>
        <v>0.98</v>
      </c>
      <c r="AA30" s="4" cm="1">
        <f t="array" ref="AA30">ROUND(-10*LOG(1/COUNT(V30:Y30)*(SUM(POWER(V30:Y30, 2))), 10), 2)</f>
        <v>0.17</v>
      </c>
      <c r="AB30" s="4">
        <f t="shared" si="5"/>
        <v>0.03</v>
      </c>
      <c r="AC30" s="4">
        <f t="shared" si="6"/>
        <v>-3.51</v>
      </c>
    </row>
    <row r="31" spans="13:29" x14ac:dyDescent="0.3">
      <c r="V31" s="11">
        <v>0.38</v>
      </c>
      <c r="W31" s="11">
        <v>0.69</v>
      </c>
      <c r="X31" s="11">
        <v>0</v>
      </c>
      <c r="Y31" s="7">
        <v>0.98</v>
      </c>
      <c r="Z31" s="11">
        <f t="shared" si="4"/>
        <v>0.51</v>
      </c>
      <c r="AA31" s="11" cm="1">
        <f t="array" ref="AA31">ROUND(-10*LOG(1/COUNT(V31:Y31)*(SUM(POWER(V31:Y31, 2))), 10), 2)</f>
        <v>4.03</v>
      </c>
      <c r="AB31" s="11">
        <f t="shared" si="5"/>
        <v>0.36</v>
      </c>
      <c r="AC31" s="11">
        <f t="shared" si="6"/>
        <v>-1.02</v>
      </c>
    </row>
    <row r="32" spans="13:29" x14ac:dyDescent="0.3">
      <c r="V32" s="4">
        <v>0.83</v>
      </c>
      <c r="W32" s="4">
        <v>0.41</v>
      </c>
      <c r="X32" s="4">
        <v>0.35</v>
      </c>
      <c r="Y32" s="9">
        <v>0.11</v>
      </c>
      <c r="Z32" s="4">
        <f t="shared" si="4"/>
        <v>0.43</v>
      </c>
      <c r="AA32" s="4" cm="1">
        <f t="array" ref="AA32">ROUND(-10*LOG(1/COUNT(V32:Y32)*(SUM(POWER(V32:Y32, 2))), 10), 2)</f>
        <v>6.06</v>
      </c>
      <c r="AB32" s="4">
        <f t="shared" si="5"/>
        <v>0.26</v>
      </c>
      <c r="AC32" s="4">
        <f t="shared" si="6"/>
        <v>-1.35</v>
      </c>
    </row>
    <row r="33" spans="22:56" x14ac:dyDescent="0.3">
      <c r="V33" s="11">
        <v>0.47</v>
      </c>
      <c r="W33" s="11">
        <v>0.11</v>
      </c>
      <c r="X33" s="11">
        <v>0</v>
      </c>
      <c r="Y33" s="7">
        <v>0.01</v>
      </c>
      <c r="Z33" s="11">
        <f t="shared" si="4"/>
        <v>0.15</v>
      </c>
      <c r="AA33" s="11" cm="1">
        <f t="array" ref="AA33">ROUND(-10*LOG(1/COUNT(V33:Y33)*(SUM(POWER(V33:Y33, 2))), 10), 2)</f>
        <v>12.35</v>
      </c>
      <c r="AB33" s="11">
        <f t="shared" si="5"/>
        <v>0.19</v>
      </c>
      <c r="AC33" s="11">
        <f t="shared" si="6"/>
        <v>-1.66</v>
      </c>
    </row>
    <row r="35" spans="22:56" ht="16.2" thickBot="1" x14ac:dyDescent="0.35">
      <c r="AE35" s="2" t="s">
        <v>45</v>
      </c>
      <c r="AF35" s="26" t="s">
        <v>0</v>
      </c>
      <c r="AG35" s="26" t="s">
        <v>46</v>
      </c>
      <c r="AH35" s="26" t="s">
        <v>47</v>
      </c>
      <c r="AI35" s="26" t="s">
        <v>48</v>
      </c>
      <c r="AJ35" s="26" t="s">
        <v>49</v>
      </c>
    </row>
    <row r="36" spans="22:56" ht="16.2" thickTop="1" x14ac:dyDescent="0.3">
      <c r="AE36" s="9" t="s">
        <v>42</v>
      </c>
      <c r="AF36" s="4" t="s">
        <v>25</v>
      </c>
      <c r="AG36" s="4">
        <v>-1</v>
      </c>
      <c r="AH36" s="4">
        <v>-1</v>
      </c>
      <c r="AI36" s="4" t="s">
        <v>50</v>
      </c>
      <c r="AJ36" s="4" t="s">
        <v>50</v>
      </c>
    </row>
    <row r="37" spans="22:56" x14ac:dyDescent="0.3">
      <c r="AE37" s="7" t="s">
        <v>41</v>
      </c>
      <c r="AF37" s="11" t="s">
        <v>25</v>
      </c>
      <c r="AG37" s="11">
        <v>1</v>
      </c>
      <c r="AH37" s="11">
        <v>1</v>
      </c>
      <c r="AI37" s="11" t="s">
        <v>51</v>
      </c>
      <c r="AJ37" s="11" t="s">
        <v>25</v>
      </c>
    </row>
    <row r="38" spans="22:56" x14ac:dyDescent="0.3">
      <c r="AE38" s="9" t="s">
        <v>44</v>
      </c>
      <c r="AF38" s="4" t="s">
        <v>25</v>
      </c>
      <c r="AG38" s="4" t="s">
        <v>25</v>
      </c>
      <c r="AH38" s="4" t="s">
        <v>25</v>
      </c>
      <c r="AI38" s="4" t="s">
        <v>25</v>
      </c>
      <c r="AJ38" s="4" t="s">
        <v>25</v>
      </c>
    </row>
    <row r="40" spans="22:56" ht="16.2" thickBot="1" x14ac:dyDescent="0.35">
      <c r="AK40" s="2" t="s">
        <v>52</v>
      </c>
      <c r="AL40" s="26" t="s">
        <v>53</v>
      </c>
      <c r="AM40" s="26" t="s">
        <v>54</v>
      </c>
      <c r="AN40" s="26" t="s">
        <v>55</v>
      </c>
      <c r="AO40" s="26" t="s">
        <v>48</v>
      </c>
      <c r="AP40" s="2" t="s">
        <v>49</v>
      </c>
      <c r="AQ40" s="26" t="s">
        <v>42</v>
      </c>
      <c r="AR40" s="26" t="s">
        <v>41</v>
      </c>
      <c r="AS40" s="26" t="s">
        <v>44</v>
      </c>
    </row>
    <row r="41" spans="22:56" ht="16.2" thickTop="1" x14ac:dyDescent="0.3">
      <c r="AK41" s="9">
        <v>1</v>
      </c>
      <c r="AL41" s="4">
        <v>1</v>
      </c>
      <c r="AM41" s="4">
        <v>-1</v>
      </c>
      <c r="AN41" s="4">
        <v>-1</v>
      </c>
      <c r="AO41" s="4">
        <v>-1</v>
      </c>
      <c r="AP41" s="9">
        <v>-1</v>
      </c>
      <c r="AQ41" s="4">
        <v>-0.44</v>
      </c>
      <c r="AR41" s="4">
        <v>0.93</v>
      </c>
      <c r="AS41" s="4">
        <v>-2.5499999999999998</v>
      </c>
    </row>
    <row r="42" spans="22:56" x14ac:dyDescent="0.3">
      <c r="AK42" s="7">
        <v>2</v>
      </c>
      <c r="AL42" s="11">
        <v>1</v>
      </c>
      <c r="AM42" s="11">
        <v>1</v>
      </c>
      <c r="AN42" s="11">
        <v>1</v>
      </c>
      <c r="AO42" s="11">
        <v>1</v>
      </c>
      <c r="AP42" s="7">
        <v>-1</v>
      </c>
      <c r="AQ42" s="11">
        <v>11.74</v>
      </c>
      <c r="AR42" s="11">
        <v>0.1</v>
      </c>
      <c r="AS42" s="11">
        <v>-0.84699999999999998</v>
      </c>
    </row>
    <row r="44" spans="22:56" ht="47.4" thickBot="1" x14ac:dyDescent="0.35">
      <c r="AT44" s="26" t="s">
        <v>0</v>
      </c>
      <c r="AU44" s="27" t="s">
        <v>1</v>
      </c>
      <c r="AV44" s="28" t="s">
        <v>2</v>
      </c>
      <c r="AW44" s="26" t="s">
        <v>4</v>
      </c>
      <c r="AX44" s="26" t="s">
        <v>5</v>
      </c>
      <c r="AY44" s="26" t="s">
        <v>6</v>
      </c>
      <c r="AZ44" s="2" t="s">
        <v>7</v>
      </c>
      <c r="BA44" s="26" t="s">
        <v>41</v>
      </c>
      <c r="BB44" s="26" t="s">
        <v>42</v>
      </c>
      <c r="BC44" s="26" t="s">
        <v>43</v>
      </c>
      <c r="BD44" s="26" t="s">
        <v>44</v>
      </c>
    </row>
    <row r="45" spans="22:56" ht="16.2" thickTop="1" x14ac:dyDescent="0.3">
      <c r="AT45" s="4">
        <v>1</v>
      </c>
      <c r="AU45" s="4">
        <v>1</v>
      </c>
      <c r="AV45" s="9">
        <v>1</v>
      </c>
      <c r="AW45" s="4">
        <v>0.5</v>
      </c>
      <c r="AX45" s="4">
        <v>0.03</v>
      </c>
      <c r="AY45" s="4">
        <v>7.0000000000000007E-2</v>
      </c>
      <c r="AZ45" s="9">
        <v>0</v>
      </c>
      <c r="BA45" s="4">
        <f>ROUND(AVERAGE(AW45:AZ45), 2)</f>
        <v>0.15</v>
      </c>
      <c r="BB45" s="4" cm="1">
        <f t="array" ref="BB45">ROUND(-10*LOG(1/COUNT(AW45:AZ45)*(SUM(POWER(AW45:AZ45, 2))), 10), 2)</f>
        <v>11.94</v>
      </c>
      <c r="BC45" s="4">
        <f>ROUND(_xlfn.STDEV.P(AW45:AZ45), 2)</f>
        <v>0.2</v>
      </c>
      <c r="BD45" s="4">
        <f>ROUND(LN(BC45), 2)</f>
        <v>-1.61</v>
      </c>
    </row>
    <row r="46" spans="22:56" x14ac:dyDescent="0.3">
      <c r="AT46" s="11">
        <v>1</v>
      </c>
      <c r="AU46" s="11">
        <v>1</v>
      </c>
      <c r="AV46" s="7">
        <v>1</v>
      </c>
      <c r="AW46" s="11">
        <v>0.28000000000000003</v>
      </c>
      <c r="AX46" s="11">
        <v>0.12</v>
      </c>
      <c r="AY46" s="11">
        <v>0</v>
      </c>
      <c r="AZ46" s="7">
        <v>0</v>
      </c>
      <c r="BA46" s="11">
        <f>ROUND(AVERAGE(AW46:AZ46), 2)</f>
        <v>0.1</v>
      </c>
      <c r="BB46" s="11" cm="1">
        <f t="array" ref="BB46">ROUND(-10*LOG(1/COUNT(AW46:AZ46)*(SUM(POWER(AW46:AZ46, 2))), 10), 2)</f>
        <v>16.350000000000001</v>
      </c>
      <c r="BC46" s="11">
        <f>ROUND(_xlfn.STDEV.P(AW46:AZ46), 2)</f>
        <v>0.11</v>
      </c>
      <c r="BD46" s="11">
        <f>ROUND(LN(BC46), 2)</f>
        <v>-2.21</v>
      </c>
    </row>
  </sheetData>
  <mergeCells count="2">
    <mergeCell ref="F11:I11"/>
    <mergeCell ref="J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Nsouli</dc:creator>
  <cp:lastModifiedBy>Youssof Nsouli</cp:lastModifiedBy>
  <dcterms:created xsi:type="dcterms:W3CDTF">2023-06-05T13:59:05Z</dcterms:created>
  <dcterms:modified xsi:type="dcterms:W3CDTF">2023-06-13T19:15:19Z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fc59ab54-7790-4491-be78-c5969b9154d2</vt:lpwstr>
  </property>
</Properties>
</file>