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14s204\Desktop\homework\homework\homework\"/>
    </mc:Choice>
  </mc:AlternateContent>
  <bookViews>
    <workbookView xWindow="0" yWindow="0" windowWidth="28800" windowHeight="11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T15" i="1" l="1"/>
  <c r="T12" i="1"/>
  <c r="T13" i="1" s="1"/>
  <c r="T9" i="1"/>
  <c r="T10" i="1" s="1"/>
  <c r="T14" i="1" s="1"/>
  <c r="S12" i="1"/>
  <c r="S13" i="1" s="1"/>
  <c r="S15" i="1"/>
  <c r="S9" i="1"/>
  <c r="S10" i="1" s="1"/>
  <c r="S14" i="1" s="1"/>
  <c r="R15" i="1"/>
  <c r="R11" i="1"/>
  <c r="R12" i="1" s="1"/>
  <c r="R13" i="1" s="1"/>
  <c r="R9" i="1"/>
  <c r="R10" i="1" s="1"/>
  <c r="R14" i="1" s="1"/>
  <c r="Q15" i="1"/>
  <c r="Q11" i="1"/>
  <c r="Q12" i="1" s="1"/>
  <c r="Q13" i="1" s="1"/>
  <c r="Q9" i="1"/>
  <c r="Q10" i="1" s="1"/>
  <c r="Q14" i="1" s="1"/>
  <c r="P15" i="1"/>
  <c r="P11" i="1"/>
  <c r="P12" i="1" s="1"/>
  <c r="P13" i="1" s="1"/>
  <c r="P9" i="1"/>
  <c r="P10" i="1" s="1"/>
  <c r="P14" i="1" s="1"/>
  <c r="O15" i="1"/>
  <c r="O11" i="1"/>
  <c r="O12" i="1" s="1"/>
  <c r="O13" i="1" s="1"/>
  <c r="N11" i="1"/>
  <c r="N12" i="1" s="1"/>
  <c r="N13" i="1" s="1"/>
  <c r="N15" i="1"/>
  <c r="O9" i="1"/>
  <c r="O10" i="1" s="1"/>
  <c r="O14" i="1" s="1"/>
  <c r="N9" i="1"/>
  <c r="N10" i="1" s="1"/>
  <c r="N14" i="1" s="1"/>
  <c r="N16" i="1" s="1"/>
  <c r="M15" i="1"/>
  <c r="M11" i="1"/>
  <c r="M12" i="1" s="1"/>
  <c r="M13" i="1" s="1"/>
  <c r="M9" i="1"/>
  <c r="M10" i="1" s="1"/>
  <c r="M14" i="1" s="1"/>
  <c r="L15" i="1"/>
  <c r="L11" i="1"/>
  <c r="L12" i="1" s="1"/>
  <c r="L13" i="1" s="1"/>
  <c r="L9" i="1"/>
  <c r="L10" i="1" s="1"/>
  <c r="L14" i="1" s="1"/>
  <c r="K15" i="1"/>
  <c r="K11" i="1"/>
  <c r="K12" i="1" s="1"/>
  <c r="K13" i="1" s="1"/>
  <c r="K9" i="1"/>
  <c r="K10" i="1" s="1"/>
  <c r="K14" i="1" s="1"/>
  <c r="J15" i="1"/>
  <c r="J11" i="1"/>
  <c r="J12" i="1" s="1"/>
  <c r="J13" i="1" s="1"/>
  <c r="J9" i="1"/>
  <c r="J10" i="1" s="1"/>
  <c r="J14" i="1" s="1"/>
  <c r="I15" i="1"/>
  <c r="I11" i="1"/>
  <c r="I12" i="1" s="1"/>
  <c r="I13" i="1" s="1"/>
  <c r="I9" i="1"/>
  <c r="I10" i="1" s="1"/>
  <c r="I14" i="1" s="1"/>
  <c r="H15" i="1"/>
  <c r="H11" i="1"/>
  <c r="H12" i="1" s="1"/>
  <c r="H13" i="1" s="1"/>
  <c r="H9" i="1"/>
  <c r="H10" i="1" s="1"/>
  <c r="H14" i="1" s="1"/>
  <c r="G15" i="1"/>
  <c r="G11" i="1"/>
  <c r="G12" i="1" s="1"/>
  <c r="G13" i="1" s="1"/>
  <c r="G9" i="1"/>
  <c r="G10" i="1" s="1"/>
  <c r="G14" i="1" s="1"/>
  <c r="F15" i="1"/>
  <c r="F11" i="1"/>
  <c r="F12" i="1" s="1"/>
  <c r="F13" i="1" s="1"/>
  <c r="E11" i="1"/>
  <c r="E12" i="1" s="1"/>
  <c r="E13" i="1" s="1"/>
  <c r="E15" i="1"/>
  <c r="F9" i="1"/>
  <c r="F10" i="1" s="1"/>
  <c r="F14" i="1" s="1"/>
  <c r="D15" i="1"/>
  <c r="D11" i="1"/>
  <c r="D12" i="1" s="1"/>
  <c r="D13" i="1" s="1"/>
  <c r="C11" i="1"/>
  <c r="C12" i="1" s="1"/>
  <c r="E9" i="1"/>
  <c r="E10" i="1" s="1"/>
  <c r="E14" i="1" s="1"/>
  <c r="C15" i="1"/>
  <c r="D9" i="1"/>
  <c r="D10" i="1" s="1"/>
  <c r="D14" i="1" s="1"/>
  <c r="C9" i="1"/>
  <c r="C10" i="1" s="1"/>
  <c r="C14" i="1" s="1"/>
  <c r="B15" i="1"/>
  <c r="B11" i="1"/>
  <c r="B12" i="1" s="1"/>
  <c r="B13" i="1" s="1"/>
  <c r="B9" i="1"/>
  <c r="B10" i="1" s="1"/>
  <c r="B14" i="1" s="1"/>
  <c r="Q16" i="1" l="1"/>
  <c r="Q17" i="1" s="1"/>
  <c r="Q18" i="1" s="1"/>
  <c r="T16" i="1"/>
  <c r="T17" i="1" s="1"/>
  <c r="T18" i="1" s="1"/>
  <c r="R16" i="1"/>
  <c r="R17" i="1" s="1"/>
  <c r="R18" i="1" s="1"/>
  <c r="L16" i="1"/>
  <c r="L17" i="1" s="1"/>
  <c r="L18" i="1" s="1"/>
  <c r="O16" i="1"/>
  <c r="O17" i="1" s="1"/>
  <c r="O18" i="1" s="1"/>
  <c r="M16" i="1"/>
  <c r="M17" i="1" s="1"/>
  <c r="M18" i="1" s="1"/>
  <c r="S16" i="1"/>
  <c r="S17" i="1" s="1"/>
  <c r="S18" i="1" s="1"/>
  <c r="P16" i="1"/>
  <c r="P17" i="1" s="1"/>
  <c r="P18" i="1" s="1"/>
  <c r="N17" i="1"/>
  <c r="N18" i="1" s="1"/>
  <c r="E16" i="1"/>
  <c r="E17" i="1" s="1"/>
  <c r="E18" i="1" s="1"/>
  <c r="K16" i="1"/>
  <c r="K17" i="1" s="1"/>
  <c r="K18" i="1" s="1"/>
  <c r="J16" i="1"/>
  <c r="J17" i="1" s="1"/>
  <c r="J18" i="1" s="1"/>
  <c r="I16" i="1"/>
  <c r="I17" i="1" s="1"/>
  <c r="I18" i="1" s="1"/>
  <c r="F16" i="1"/>
  <c r="F17" i="1" s="1"/>
  <c r="F18" i="1" s="1"/>
  <c r="G16" i="1"/>
  <c r="G17" i="1" s="1"/>
  <c r="G18" i="1" s="1"/>
  <c r="B16" i="1"/>
  <c r="B17" i="1" s="1"/>
  <c r="B18" i="1" s="1"/>
  <c r="H16" i="1"/>
  <c r="H17" i="1" s="1"/>
  <c r="H18" i="1" s="1"/>
  <c r="D16" i="1"/>
  <c r="D17" i="1" s="1"/>
  <c r="D18" i="1" s="1"/>
  <c r="C13" i="1"/>
  <c r="C16" i="1" s="1"/>
  <c r="C17" i="1" s="1"/>
  <c r="C18" i="1" s="1"/>
</calcChain>
</file>

<file path=xl/sharedStrings.xml><?xml version="1.0" encoding="utf-8"?>
<sst xmlns="http://schemas.openxmlformats.org/spreadsheetml/2006/main" count="77" uniqueCount="34">
  <si>
    <t xml:space="preserve">Valo_ Inmueble </t>
  </si>
  <si>
    <t>Estado_Inmueble</t>
  </si>
  <si>
    <t>EdadlPropietario</t>
  </si>
  <si>
    <t>EdadCónyuge</t>
  </si>
  <si>
    <t>Tasa de Interés</t>
  </si>
  <si>
    <t>"casado"</t>
  </si>
  <si>
    <t>excelente</t>
  </si>
  <si>
    <t>AjusteEstInmueble</t>
  </si>
  <si>
    <t>ValorAjustadInmueble</t>
  </si>
  <si>
    <t>Edad del Más Joven</t>
  </si>
  <si>
    <t>ExpectativadeVida</t>
  </si>
  <si>
    <t>VidaenMeses</t>
  </si>
  <si>
    <t>MontoHipoteca</t>
  </si>
  <si>
    <t>Tasa Mensual</t>
  </si>
  <si>
    <t>Cuota Mensual</t>
  </si>
  <si>
    <t>bueno</t>
  </si>
  <si>
    <t>casado</t>
  </si>
  <si>
    <t>regular</t>
  </si>
  <si>
    <t>soltero</t>
  </si>
  <si>
    <t>tolal_pagado</t>
  </si>
  <si>
    <t>AjustarlaCuotaMensual</t>
  </si>
  <si>
    <t>desconocido</t>
  </si>
  <si>
    <t>"none"</t>
  </si>
  <si>
    <t>300000000p</t>
  </si>
  <si>
    <t>test_normal1</t>
  </si>
  <si>
    <t>test_normal2</t>
  </si>
  <si>
    <t>test_normal3</t>
  </si>
  <si>
    <t>test_normal4</t>
  </si>
  <si>
    <t>test_normal5</t>
  </si>
  <si>
    <t>test_extra</t>
  </si>
  <si>
    <t>test_noral6</t>
  </si>
  <si>
    <t>test_error</t>
  </si>
  <si>
    <t>Variables</t>
  </si>
  <si>
    <t>EstadoCivil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</si>
</sst>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tabSelected="1" workbookViewId="0">
      <selection activeCell="B18" sqref="B18"/>
    </sheetView>
  </sheetViews>
  <sheetFormatPr baseColWidth="10" defaultRowHeight="14.25"/>
  <cols>
    <col min="1" max="1" width="15.375" customWidth="1"/>
    <col min="2" max="2" width="14.25" customWidth="1"/>
    <col min="3" max="3" width="14.125" customWidth="1"/>
    <col min="4" max="4" width="13.75" customWidth="1"/>
    <col min="5" max="5" width="13.875" customWidth="1"/>
    <col min="6" max="6" width="12.75" customWidth="1"/>
    <col min="7" max="7" width="13.125" customWidth="1"/>
    <col min="8" max="8" width="12.875" customWidth="1"/>
    <col min="9" max="12" width="11.625" bestFit="1" customWidth="1"/>
    <col min="13" max="13" width="12" bestFit="1" customWidth="1"/>
    <col min="16" max="16" width="12.375" bestFit="1" customWidth="1"/>
  </cols>
  <sheetData>
    <row r="2" spans="1:21">
      <c r="A2" t="s">
        <v>32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30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  <c r="T2" s="2" t="s">
        <v>31</v>
      </c>
    </row>
    <row r="3" spans="1:21" ht="15">
      <c r="A3" s="8" t="s">
        <v>0</v>
      </c>
      <c r="B3" s="7">
        <v>500000000</v>
      </c>
      <c r="C3" s="7">
        <v>400000000</v>
      </c>
      <c r="D3" s="7">
        <v>250000000</v>
      </c>
      <c r="E3" s="7">
        <v>90000000</v>
      </c>
      <c r="F3" s="7">
        <v>100000000</v>
      </c>
      <c r="G3" s="7">
        <v>500000000</v>
      </c>
      <c r="H3" s="5">
        <v>100000000</v>
      </c>
      <c r="I3" s="5">
        <v>300000000</v>
      </c>
      <c r="J3" s="5">
        <v>500000000</v>
      </c>
      <c r="K3" s="5">
        <v>100000000</v>
      </c>
      <c r="L3" s="5">
        <v>40000000</v>
      </c>
      <c r="M3" s="5">
        <v>900000000</v>
      </c>
      <c r="N3" s="2" t="s">
        <v>22</v>
      </c>
      <c r="O3" s="3">
        <v>0</v>
      </c>
      <c r="P3" s="3">
        <v>-300000000</v>
      </c>
      <c r="Q3" s="3">
        <v>400000000</v>
      </c>
      <c r="R3" s="3">
        <v>300000000</v>
      </c>
      <c r="S3" s="3">
        <v>200000000</v>
      </c>
      <c r="T3" s="2" t="s">
        <v>23</v>
      </c>
      <c r="U3">
        <f>MAX(B3:S3)</f>
        <v>900000000</v>
      </c>
    </row>
    <row r="4" spans="1:21" ht="15">
      <c r="A4" s="8" t="s">
        <v>1</v>
      </c>
      <c r="B4" s="7" t="s">
        <v>6</v>
      </c>
      <c r="C4" s="6" t="s">
        <v>15</v>
      </c>
      <c r="D4" s="6" t="s">
        <v>17</v>
      </c>
      <c r="E4" s="6" t="s">
        <v>17</v>
      </c>
      <c r="F4" s="7" t="s">
        <v>6</v>
      </c>
      <c r="G4" s="6" t="s">
        <v>15</v>
      </c>
      <c r="H4" s="4" t="s">
        <v>15</v>
      </c>
      <c r="I4" s="4" t="s">
        <v>6</v>
      </c>
      <c r="J4" s="4" t="s">
        <v>6</v>
      </c>
      <c r="K4" s="4" t="s">
        <v>6</v>
      </c>
      <c r="L4" s="4" t="s">
        <v>15</v>
      </c>
      <c r="M4" s="4" t="s">
        <v>17</v>
      </c>
      <c r="N4" s="2" t="s">
        <v>6</v>
      </c>
      <c r="O4" s="2" t="s">
        <v>6</v>
      </c>
      <c r="P4" s="2" t="s">
        <v>6</v>
      </c>
      <c r="Q4" s="2" t="s">
        <v>15</v>
      </c>
      <c r="R4" s="3" t="s">
        <v>21</v>
      </c>
      <c r="S4" s="2" t="s">
        <v>6</v>
      </c>
      <c r="T4" s="2" t="s">
        <v>15</v>
      </c>
    </row>
    <row r="5" spans="1:21" ht="15">
      <c r="A5" s="8" t="s">
        <v>33</v>
      </c>
      <c r="B5" s="7" t="s">
        <v>5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4" t="s">
        <v>16</v>
      </c>
      <c r="I5" s="4" t="s">
        <v>16</v>
      </c>
      <c r="J5" s="4" t="s">
        <v>16</v>
      </c>
      <c r="K5" s="4" t="s">
        <v>18</v>
      </c>
      <c r="L5" s="4" t="s">
        <v>16</v>
      </c>
      <c r="M5" s="4" t="s">
        <v>16</v>
      </c>
      <c r="N5" s="2" t="s">
        <v>16</v>
      </c>
      <c r="O5" s="2" t="s">
        <v>16</v>
      </c>
      <c r="P5" s="2" t="s">
        <v>16</v>
      </c>
      <c r="Q5" s="2" t="s">
        <v>16</v>
      </c>
      <c r="R5" s="2" t="s">
        <v>16</v>
      </c>
      <c r="S5" s="2" t="s">
        <v>16</v>
      </c>
      <c r="T5" s="2" t="s">
        <v>16</v>
      </c>
    </row>
    <row r="6" spans="1:21" ht="15">
      <c r="A6" s="8" t="s">
        <v>2</v>
      </c>
      <c r="B6" s="7">
        <v>70</v>
      </c>
      <c r="C6" s="6">
        <v>72</v>
      </c>
      <c r="D6" s="6">
        <v>65</v>
      </c>
      <c r="E6" s="6">
        <v>70</v>
      </c>
      <c r="F6" s="6">
        <v>75</v>
      </c>
      <c r="G6" s="6">
        <v>80</v>
      </c>
      <c r="H6" s="4">
        <v>90</v>
      </c>
      <c r="I6" s="4">
        <v>80</v>
      </c>
      <c r="J6" s="4">
        <v>70</v>
      </c>
      <c r="K6" s="4">
        <v>70</v>
      </c>
      <c r="L6" s="4">
        <v>70</v>
      </c>
      <c r="M6" s="4">
        <v>70</v>
      </c>
      <c r="N6" s="2">
        <v>70</v>
      </c>
      <c r="O6" s="2">
        <v>70</v>
      </c>
      <c r="P6" s="2">
        <v>70</v>
      </c>
      <c r="Q6" s="2">
        <v>70</v>
      </c>
      <c r="R6" s="2">
        <v>70</v>
      </c>
      <c r="S6" s="2" t="s">
        <v>22</v>
      </c>
      <c r="T6" s="2">
        <v>70</v>
      </c>
    </row>
    <row r="7" spans="1:21" ht="15">
      <c r="A7" s="8" t="s">
        <v>3</v>
      </c>
      <c r="B7" s="7">
        <v>68</v>
      </c>
      <c r="C7" s="6">
        <v>70</v>
      </c>
      <c r="D7" s="6">
        <v>67</v>
      </c>
      <c r="E7" s="6">
        <v>68</v>
      </c>
      <c r="F7" s="6">
        <v>65</v>
      </c>
      <c r="G7" s="6">
        <v>70</v>
      </c>
      <c r="H7" s="4">
        <v>85</v>
      </c>
      <c r="I7" s="4">
        <v>18</v>
      </c>
      <c r="J7" s="4">
        <v>68</v>
      </c>
      <c r="K7" s="4">
        <v>70</v>
      </c>
      <c r="L7" s="4">
        <v>85</v>
      </c>
      <c r="M7" s="4">
        <v>65</v>
      </c>
      <c r="N7" s="2">
        <v>68</v>
      </c>
      <c r="O7" s="2">
        <v>68</v>
      </c>
      <c r="P7" s="2">
        <v>68</v>
      </c>
      <c r="Q7" s="2">
        <v>68</v>
      </c>
      <c r="R7" s="2">
        <v>68</v>
      </c>
      <c r="S7" s="2">
        <v>68</v>
      </c>
      <c r="T7" s="2">
        <v>68</v>
      </c>
    </row>
    <row r="8" spans="1:21" ht="15">
      <c r="A8" s="9" t="s">
        <v>4</v>
      </c>
      <c r="B8" s="7">
        <v>7.0000000000000007E-2</v>
      </c>
      <c r="C8" s="6">
        <v>7.0000000000000007E-2</v>
      </c>
      <c r="D8" s="6">
        <v>7.0000000000000007E-2</v>
      </c>
      <c r="E8" s="6">
        <v>0.05</v>
      </c>
      <c r="F8" s="6">
        <v>0.06</v>
      </c>
      <c r="G8" s="6">
        <v>0.08</v>
      </c>
      <c r="H8" s="4">
        <v>0.05</v>
      </c>
      <c r="I8" s="4">
        <v>7.0000000000000007E-2</v>
      </c>
      <c r="J8" s="4">
        <v>1E-4</v>
      </c>
      <c r="K8" s="4">
        <v>7.0000000000000007E-2</v>
      </c>
      <c r="L8" s="4">
        <v>7.0000000000000007E-2</v>
      </c>
      <c r="M8" s="4">
        <v>25</v>
      </c>
      <c r="N8" s="2">
        <v>7.0000000000000007E-2</v>
      </c>
      <c r="O8" s="2">
        <v>7.0000000000000007E-2</v>
      </c>
      <c r="P8" s="2">
        <v>7.0000000000000007E-2</v>
      </c>
      <c r="Q8" s="2">
        <v>0</v>
      </c>
      <c r="R8" s="2">
        <v>7.0000000000000007E-2</v>
      </c>
      <c r="S8" s="2">
        <v>7.0000000000000007E-2</v>
      </c>
      <c r="T8" s="2">
        <v>7.0000000000000007E-2</v>
      </c>
    </row>
    <row r="9" spans="1:21">
      <c r="A9" t="s">
        <v>7</v>
      </c>
      <c r="B9" s="6">
        <f t="shared" ref="B9:E9" si="0">IF(B4="excelente", 1, IF(B4="bueno", 0.9, IF(B4="regular", 0.8, "Estado desconocido")))</f>
        <v>1</v>
      </c>
      <c r="C9" s="6">
        <f t="shared" si="0"/>
        <v>0.9</v>
      </c>
      <c r="D9" s="6">
        <f t="shared" si="0"/>
        <v>0.8</v>
      </c>
      <c r="E9" s="6">
        <f t="shared" si="0"/>
        <v>0.8</v>
      </c>
      <c r="F9" s="6">
        <f t="shared" ref="F9:T9" si="1">IF(F4="excelente", 1, IF(F4="bueno", 0.9, IF(F4="regular", 0.8, "Estado desconocido")))</f>
        <v>1</v>
      </c>
      <c r="G9" s="6">
        <f t="shared" si="1"/>
        <v>0.9</v>
      </c>
      <c r="H9" s="4">
        <f t="shared" si="1"/>
        <v>0.9</v>
      </c>
      <c r="I9" s="4">
        <f t="shared" si="1"/>
        <v>1</v>
      </c>
      <c r="J9" s="4">
        <f t="shared" si="1"/>
        <v>1</v>
      </c>
      <c r="K9" s="4">
        <f t="shared" si="1"/>
        <v>1</v>
      </c>
      <c r="L9" s="4">
        <f t="shared" si="1"/>
        <v>0.9</v>
      </c>
      <c r="M9" s="4">
        <f t="shared" si="1"/>
        <v>0.8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0.9</v>
      </c>
      <c r="R9" s="2" t="str">
        <f t="shared" si="1"/>
        <v>Estado desconocido</v>
      </c>
      <c r="S9" s="2">
        <f t="shared" si="1"/>
        <v>1</v>
      </c>
      <c r="T9" s="2">
        <f t="shared" si="1"/>
        <v>0.9</v>
      </c>
    </row>
    <row r="10" spans="1:21" ht="15">
      <c r="A10" s="1" t="s">
        <v>8</v>
      </c>
      <c r="B10" s="6">
        <f t="shared" ref="B10:E10" si="2">B3 * B9</f>
        <v>500000000</v>
      </c>
      <c r="C10" s="6">
        <f t="shared" si="2"/>
        <v>360000000</v>
      </c>
      <c r="D10" s="6">
        <f t="shared" si="2"/>
        <v>200000000</v>
      </c>
      <c r="E10" s="6">
        <f t="shared" si="2"/>
        <v>72000000</v>
      </c>
      <c r="F10" s="6">
        <f t="shared" ref="F10:T10" si="3">F3 * F9</f>
        <v>100000000</v>
      </c>
      <c r="G10" s="6">
        <f t="shared" si="3"/>
        <v>450000000</v>
      </c>
      <c r="H10" s="4">
        <f t="shared" si="3"/>
        <v>90000000</v>
      </c>
      <c r="I10" s="4">
        <f t="shared" si="3"/>
        <v>300000000</v>
      </c>
      <c r="J10" s="4">
        <f t="shared" si="3"/>
        <v>500000000</v>
      </c>
      <c r="K10" s="4">
        <f t="shared" si="3"/>
        <v>100000000</v>
      </c>
      <c r="L10" s="4">
        <f t="shared" si="3"/>
        <v>36000000</v>
      </c>
      <c r="M10" s="4">
        <f t="shared" si="3"/>
        <v>720000000</v>
      </c>
      <c r="N10" s="2" t="e">
        <f t="shared" si="3"/>
        <v>#VALUE!</v>
      </c>
      <c r="O10" s="2">
        <f t="shared" si="3"/>
        <v>0</v>
      </c>
      <c r="P10" s="2">
        <f t="shared" si="3"/>
        <v>-300000000</v>
      </c>
      <c r="Q10" s="2">
        <f t="shared" si="3"/>
        <v>360000000</v>
      </c>
      <c r="R10" s="2" t="e">
        <f t="shared" si="3"/>
        <v>#VALUE!</v>
      </c>
      <c r="S10" s="2">
        <f t="shared" si="3"/>
        <v>200000000</v>
      </c>
      <c r="T10" s="2" t="e">
        <f t="shared" si="3"/>
        <v>#VALUE!</v>
      </c>
    </row>
    <row r="11" spans="1:21">
      <c r="A11" t="s">
        <v>9</v>
      </c>
      <c r="B11" s="6">
        <f t="shared" ref="B11:E11" si="4">MIN(B6, B7)</f>
        <v>68</v>
      </c>
      <c r="C11" s="6">
        <f t="shared" si="4"/>
        <v>70</v>
      </c>
      <c r="D11" s="6">
        <f t="shared" si="4"/>
        <v>65</v>
      </c>
      <c r="E11" s="6">
        <f t="shared" si="4"/>
        <v>68</v>
      </c>
      <c r="F11" s="6">
        <f t="shared" ref="F11:R11" si="5">MIN(F6, F7)</f>
        <v>65</v>
      </c>
      <c r="G11" s="6">
        <f t="shared" si="5"/>
        <v>70</v>
      </c>
      <c r="H11" s="4">
        <f t="shared" si="5"/>
        <v>85</v>
      </c>
      <c r="I11" s="4">
        <f t="shared" si="5"/>
        <v>18</v>
      </c>
      <c r="J11" s="4">
        <f t="shared" si="5"/>
        <v>68</v>
      </c>
      <c r="K11" s="4">
        <f t="shared" si="5"/>
        <v>70</v>
      </c>
      <c r="L11" s="4">
        <f t="shared" si="5"/>
        <v>70</v>
      </c>
      <c r="M11" s="4">
        <f t="shared" si="5"/>
        <v>65</v>
      </c>
      <c r="N11" s="2">
        <f t="shared" si="5"/>
        <v>68</v>
      </c>
      <c r="O11" s="2">
        <f t="shared" si="5"/>
        <v>68</v>
      </c>
      <c r="P11" s="2">
        <f t="shared" si="5"/>
        <v>68</v>
      </c>
      <c r="Q11" s="2">
        <f t="shared" si="5"/>
        <v>68</v>
      </c>
      <c r="R11" s="2">
        <f t="shared" si="5"/>
        <v>68</v>
      </c>
      <c r="S11" s="2" t="e">
        <v>#VALUE!</v>
      </c>
      <c r="T11" s="2" t="e">
        <v>#VALUE!</v>
      </c>
    </row>
    <row r="12" spans="1:21" ht="15">
      <c r="A12" s="1" t="s">
        <v>10</v>
      </c>
      <c r="B12" s="6">
        <f t="shared" ref="B12:E12" si="6">IF(B11&gt;=70, 15, IF(B11&gt;=65, 20, 25))</f>
        <v>20</v>
      </c>
      <c r="C12" s="6">
        <f t="shared" si="6"/>
        <v>15</v>
      </c>
      <c r="D12" s="6">
        <f t="shared" si="6"/>
        <v>20</v>
      </c>
      <c r="E12" s="6">
        <f t="shared" si="6"/>
        <v>20</v>
      </c>
      <c r="F12" s="6">
        <f t="shared" ref="F12:T12" si="7">IF(F11&gt;=70, 15, IF(F11&gt;=65, 20, 25))</f>
        <v>20</v>
      </c>
      <c r="G12" s="6">
        <f t="shared" si="7"/>
        <v>15</v>
      </c>
      <c r="H12" s="4">
        <f t="shared" si="7"/>
        <v>15</v>
      </c>
      <c r="I12" s="4">
        <f t="shared" si="7"/>
        <v>25</v>
      </c>
      <c r="J12" s="4">
        <f t="shared" si="7"/>
        <v>20</v>
      </c>
      <c r="K12" s="4">
        <f t="shared" si="7"/>
        <v>15</v>
      </c>
      <c r="L12" s="4">
        <f t="shared" si="7"/>
        <v>15</v>
      </c>
      <c r="M12" s="4">
        <f t="shared" si="7"/>
        <v>20</v>
      </c>
      <c r="N12" s="2">
        <f t="shared" si="7"/>
        <v>20</v>
      </c>
      <c r="O12" s="2">
        <f t="shared" si="7"/>
        <v>20</v>
      </c>
      <c r="P12" s="2">
        <f t="shared" si="7"/>
        <v>20</v>
      </c>
      <c r="Q12" s="2">
        <f t="shared" si="7"/>
        <v>20</v>
      </c>
      <c r="R12" s="2">
        <f t="shared" si="7"/>
        <v>20</v>
      </c>
      <c r="S12" s="2" t="e">
        <f t="shared" si="7"/>
        <v>#VALUE!</v>
      </c>
      <c r="T12" s="2" t="e">
        <f t="shared" si="7"/>
        <v>#VALUE!</v>
      </c>
    </row>
    <row r="13" spans="1:21">
      <c r="A13" t="s">
        <v>11</v>
      </c>
      <c r="B13" s="6">
        <f t="shared" ref="B13:E13" si="8">B12 * 12</f>
        <v>240</v>
      </c>
      <c r="C13" s="6">
        <f t="shared" si="8"/>
        <v>180</v>
      </c>
      <c r="D13" s="6">
        <f t="shared" si="8"/>
        <v>240</v>
      </c>
      <c r="E13" s="6">
        <f t="shared" si="8"/>
        <v>240</v>
      </c>
      <c r="F13" s="6">
        <f t="shared" ref="F13:T13" si="9">F12 * 12</f>
        <v>240</v>
      </c>
      <c r="G13" s="6">
        <f t="shared" si="9"/>
        <v>180</v>
      </c>
      <c r="H13" s="4">
        <f t="shared" si="9"/>
        <v>180</v>
      </c>
      <c r="I13" s="4">
        <f t="shared" si="9"/>
        <v>300</v>
      </c>
      <c r="J13" s="4">
        <f t="shared" si="9"/>
        <v>240</v>
      </c>
      <c r="K13" s="4">
        <f t="shared" si="9"/>
        <v>180</v>
      </c>
      <c r="L13" s="4">
        <f t="shared" si="9"/>
        <v>180</v>
      </c>
      <c r="M13" s="4">
        <f t="shared" si="9"/>
        <v>240</v>
      </c>
      <c r="N13" s="2">
        <f t="shared" si="9"/>
        <v>240</v>
      </c>
      <c r="O13" s="2">
        <f t="shared" si="9"/>
        <v>240</v>
      </c>
      <c r="P13" s="2">
        <f t="shared" si="9"/>
        <v>240</v>
      </c>
      <c r="Q13" s="2">
        <f t="shared" si="9"/>
        <v>240</v>
      </c>
      <c r="R13" s="2">
        <f t="shared" si="9"/>
        <v>240</v>
      </c>
      <c r="S13" s="2" t="e">
        <f t="shared" si="9"/>
        <v>#VALUE!</v>
      </c>
      <c r="T13" s="2" t="e">
        <f t="shared" si="9"/>
        <v>#VALUE!</v>
      </c>
    </row>
    <row r="14" spans="1:21" ht="15">
      <c r="A14" s="1" t="s">
        <v>12</v>
      </c>
      <c r="B14" s="6">
        <f t="shared" ref="B14:E14" si="10">B10 * 0.5</f>
        <v>250000000</v>
      </c>
      <c r="C14" s="6">
        <f t="shared" si="10"/>
        <v>180000000</v>
      </c>
      <c r="D14" s="6">
        <f t="shared" si="10"/>
        <v>100000000</v>
      </c>
      <c r="E14" s="6">
        <f t="shared" si="10"/>
        <v>36000000</v>
      </c>
      <c r="F14" s="6">
        <f t="shared" ref="F14:T14" si="11">F10 * 0.5</f>
        <v>50000000</v>
      </c>
      <c r="G14" s="6">
        <f t="shared" si="11"/>
        <v>225000000</v>
      </c>
      <c r="H14" s="4">
        <f t="shared" si="11"/>
        <v>45000000</v>
      </c>
      <c r="I14" s="4">
        <f t="shared" si="11"/>
        <v>150000000</v>
      </c>
      <c r="J14" s="4">
        <f t="shared" si="11"/>
        <v>250000000</v>
      </c>
      <c r="K14" s="4">
        <f t="shared" si="11"/>
        <v>50000000</v>
      </c>
      <c r="L14" s="4">
        <f t="shared" si="11"/>
        <v>18000000</v>
      </c>
      <c r="M14" s="4">
        <f t="shared" si="11"/>
        <v>360000000</v>
      </c>
      <c r="N14" s="2" t="e">
        <f t="shared" si="11"/>
        <v>#VALUE!</v>
      </c>
      <c r="O14" s="2">
        <f t="shared" si="11"/>
        <v>0</v>
      </c>
      <c r="P14" s="2">
        <f t="shared" si="11"/>
        <v>-150000000</v>
      </c>
      <c r="Q14" s="2">
        <f t="shared" si="11"/>
        <v>180000000</v>
      </c>
      <c r="R14" s="2" t="e">
        <f t="shared" si="11"/>
        <v>#VALUE!</v>
      </c>
      <c r="S14" s="2">
        <f t="shared" si="11"/>
        <v>100000000</v>
      </c>
      <c r="T14" s="2" t="e">
        <f t="shared" si="11"/>
        <v>#VALUE!</v>
      </c>
    </row>
    <row r="15" spans="1:21">
      <c r="A15" t="s">
        <v>13</v>
      </c>
      <c r="B15" s="6">
        <f t="shared" ref="B15:E15" si="12">((1 + B8)^(1/12)) - 1</f>
        <v>5.6541453874052738E-3</v>
      </c>
      <c r="C15" s="6">
        <f t="shared" si="12"/>
        <v>5.6541453874052738E-3</v>
      </c>
      <c r="D15" s="6">
        <f t="shared" si="12"/>
        <v>5.6541453874052738E-3</v>
      </c>
      <c r="E15" s="6">
        <f t="shared" si="12"/>
        <v>4.0741237836483535E-3</v>
      </c>
      <c r="F15" s="6">
        <f t="shared" ref="F15:T15" si="13">((1 + F8)^(1/12)) - 1</f>
        <v>4.8675505653430484E-3</v>
      </c>
      <c r="G15" s="6">
        <f t="shared" si="13"/>
        <v>6.4340301100034303E-3</v>
      </c>
      <c r="H15" s="4">
        <f t="shared" si="13"/>
        <v>4.0741237836483535E-3</v>
      </c>
      <c r="I15" s="4">
        <f t="shared" si="13"/>
        <v>5.6541453874052738E-3</v>
      </c>
      <c r="J15" s="4">
        <f t="shared" si="13"/>
        <v>8.3329514133367866E-6</v>
      </c>
      <c r="K15" s="4">
        <f t="shared" si="13"/>
        <v>5.6541453874052738E-3</v>
      </c>
      <c r="L15" s="4">
        <f t="shared" si="13"/>
        <v>5.6541453874052738E-3</v>
      </c>
      <c r="M15" s="4">
        <f t="shared" si="13"/>
        <v>0.311941426166497</v>
      </c>
      <c r="N15" s="2">
        <f t="shared" si="13"/>
        <v>5.6541453874052738E-3</v>
      </c>
      <c r="O15" s="2">
        <f t="shared" si="13"/>
        <v>5.6541453874052738E-3</v>
      </c>
      <c r="P15" s="2">
        <f t="shared" si="13"/>
        <v>5.6541453874052738E-3</v>
      </c>
      <c r="Q15" s="2">
        <f t="shared" si="13"/>
        <v>0</v>
      </c>
      <c r="R15" s="2">
        <f t="shared" si="13"/>
        <v>5.6541453874052738E-3</v>
      </c>
      <c r="S15" s="2">
        <f t="shared" si="13"/>
        <v>5.6541453874052738E-3</v>
      </c>
      <c r="T15" s="2">
        <f t="shared" si="13"/>
        <v>5.6541453874052738E-3</v>
      </c>
    </row>
    <row r="16" spans="1:21" ht="15">
      <c r="A16" s="1" t="s">
        <v>14</v>
      </c>
      <c r="B16" s="6">
        <f t="shared" ref="B16:E16" si="14">B14 * B15 / (1 - (1 + B15) ^ -B13)</f>
        <v>1906111.8774818499</v>
      </c>
      <c r="C16" s="6">
        <f t="shared" si="14"/>
        <v>1596329.4106673736</v>
      </c>
      <c r="D16" s="6">
        <f t="shared" si="14"/>
        <v>762444.75099273992</v>
      </c>
      <c r="E16" s="6">
        <f t="shared" si="14"/>
        <v>235381.12771324883</v>
      </c>
      <c r="F16" s="6">
        <f t="shared" ref="F16:T16" si="15">F14 * F15 / (1 - (1 + F15) ^ -F13)</f>
        <v>353646.03300154494</v>
      </c>
      <c r="G16" s="6">
        <f t="shared" si="15"/>
        <v>2114113.5277209911</v>
      </c>
      <c r="H16" s="4">
        <f t="shared" si="15"/>
        <v>353259.36478791584</v>
      </c>
      <c r="I16" s="4">
        <f t="shared" si="15"/>
        <v>1039682.4431444731</v>
      </c>
      <c r="J16" s="4">
        <f t="shared" si="15"/>
        <v>1042712.9728573929</v>
      </c>
      <c r="K16" s="4">
        <f t="shared" si="15"/>
        <v>443424.83629649261</v>
      </c>
      <c r="L16" s="4">
        <f t="shared" si="15"/>
        <v>159632.94106673734</v>
      </c>
      <c r="M16" s="4">
        <f t="shared" si="15"/>
        <v>112298913.41993892</v>
      </c>
      <c r="N16" s="2" t="e">
        <f t="shared" si="15"/>
        <v>#VALUE!</v>
      </c>
      <c r="O16" s="2">
        <f t="shared" si="15"/>
        <v>0</v>
      </c>
      <c r="P16" s="2">
        <f t="shared" si="15"/>
        <v>-1143667.1264891098</v>
      </c>
      <c r="Q16" s="2" t="e">
        <f t="shared" si="15"/>
        <v>#DIV/0!</v>
      </c>
      <c r="R16" s="2" t="e">
        <f t="shared" si="15"/>
        <v>#VALUE!</v>
      </c>
      <c r="S16" s="2" t="e">
        <f t="shared" si="15"/>
        <v>#VALUE!</v>
      </c>
      <c r="T16" s="2" t="e">
        <f t="shared" si="15"/>
        <v>#VALUE!</v>
      </c>
    </row>
    <row r="17" spans="1:20">
      <c r="A17" t="s">
        <v>19</v>
      </c>
      <c r="B17" s="6">
        <f>B16 * B13</f>
        <v>457466850.595644</v>
      </c>
      <c r="C17" s="6">
        <f t="shared" ref="C17:E17" si="16">C16 * C13</f>
        <v>287339293.92012721</v>
      </c>
      <c r="D17" s="6">
        <f t="shared" si="16"/>
        <v>182986740.23825759</v>
      </c>
      <c r="E17" s="6">
        <f t="shared" si="16"/>
        <v>56491470.651179716</v>
      </c>
      <c r="F17" s="6">
        <f t="shared" ref="F17:T17" si="17">F16 * F13</f>
        <v>84875047.920370787</v>
      </c>
      <c r="G17" s="6">
        <f t="shared" si="17"/>
        <v>380540434.9897784</v>
      </c>
      <c r="H17" s="4">
        <f t="shared" si="17"/>
        <v>63586685.661824852</v>
      </c>
      <c r="I17" s="4">
        <f t="shared" si="17"/>
        <v>311904732.94334191</v>
      </c>
      <c r="J17" s="4">
        <f t="shared" si="17"/>
        <v>250251113.48577428</v>
      </c>
      <c r="K17" s="4">
        <f t="shared" si="17"/>
        <v>79816470.533368662</v>
      </c>
      <c r="L17" s="4">
        <f t="shared" si="17"/>
        <v>28733929.392012723</v>
      </c>
      <c r="M17" s="4">
        <f t="shared" si="17"/>
        <v>26951739220.785339</v>
      </c>
      <c r="N17" s="2" t="e">
        <f t="shared" si="17"/>
        <v>#VALUE!</v>
      </c>
      <c r="O17" s="2">
        <f t="shared" si="17"/>
        <v>0</v>
      </c>
      <c r="P17" s="2">
        <f t="shared" si="17"/>
        <v>-274480110.35738635</v>
      </c>
      <c r="Q17" s="2" t="e">
        <f t="shared" si="17"/>
        <v>#DIV/0!</v>
      </c>
      <c r="R17" s="2" t="e">
        <f t="shared" si="17"/>
        <v>#VALUE!</v>
      </c>
      <c r="S17" s="2" t="e">
        <f t="shared" si="17"/>
        <v>#VALUE!</v>
      </c>
      <c r="T17" s="2" t="e">
        <f t="shared" si="17"/>
        <v>#VALUE!</v>
      </c>
    </row>
    <row r="18" spans="1:20" ht="15">
      <c r="A18" s="9" t="s">
        <v>20</v>
      </c>
      <c r="B18" s="6">
        <f>IF(B17 &gt; B14, B14 / B13, B16)</f>
        <v>1041666.6666666666</v>
      </c>
      <c r="C18" s="6">
        <f t="shared" ref="C18:E18" si="18">IF(C17 &gt; C14, C14 / C13, C16)</f>
        <v>1000000</v>
      </c>
      <c r="D18" s="6">
        <f t="shared" si="18"/>
        <v>416666.66666666669</v>
      </c>
      <c r="E18" s="6">
        <f t="shared" si="18"/>
        <v>150000</v>
      </c>
      <c r="F18" s="6">
        <f t="shared" ref="F18:T18" si="19">IF(F17 &gt; F14, F14 / F13, F16)</f>
        <v>208333.33333333334</v>
      </c>
      <c r="G18" s="6">
        <f t="shared" si="19"/>
        <v>1250000</v>
      </c>
      <c r="H18" s="4">
        <f t="shared" si="19"/>
        <v>250000</v>
      </c>
      <c r="I18" s="4">
        <f t="shared" si="19"/>
        <v>500000</v>
      </c>
      <c r="J18" s="4">
        <f t="shared" si="19"/>
        <v>1041666.6666666666</v>
      </c>
      <c r="K18" s="4">
        <f t="shared" si="19"/>
        <v>277777.77777777775</v>
      </c>
      <c r="L18" s="4">
        <f t="shared" si="19"/>
        <v>100000</v>
      </c>
      <c r="M18" s="4">
        <f t="shared" si="19"/>
        <v>1500000</v>
      </c>
      <c r="N18" s="2" t="e">
        <f t="shared" si="19"/>
        <v>#VALUE!</v>
      </c>
      <c r="O18" s="2">
        <f t="shared" si="19"/>
        <v>0</v>
      </c>
      <c r="P18" s="2">
        <f t="shared" si="19"/>
        <v>-1143667.1264891098</v>
      </c>
      <c r="Q18" s="2" t="e">
        <f t="shared" si="19"/>
        <v>#DIV/0!</v>
      </c>
      <c r="R18" s="2" t="e">
        <f t="shared" si="19"/>
        <v>#VALUE!</v>
      </c>
      <c r="S18" s="2" t="e">
        <f t="shared" si="19"/>
        <v>#VALUE!</v>
      </c>
      <c r="T18" s="2" t="e">
        <f t="shared" si="19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Calimeño</dc:creator>
  <cp:lastModifiedBy>b14s204</cp:lastModifiedBy>
  <dcterms:created xsi:type="dcterms:W3CDTF">2024-08-11T18:18:56Z</dcterms:created>
  <dcterms:modified xsi:type="dcterms:W3CDTF">2024-08-14T15:03:10Z</dcterms:modified>
</cp:coreProperties>
</file>