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10.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hidePivotFieldList="1"/>
  <mc:AlternateContent xmlns:mc="http://schemas.openxmlformats.org/markup-compatibility/2006">
    <mc:Choice Requires="x15">
      <x15ac:absPath xmlns:x15ac="http://schemas.microsoft.com/office/spreadsheetml/2010/11/ac" url="https://yjglp-my.sharepoint.com/personal/thelma_yjglp_onmicrosoft_com/Documents/"/>
    </mc:Choice>
  </mc:AlternateContent>
  <xr:revisionPtr revIDLastSave="2041" documentId="6_{CA690F35-CF5D-4CB3-BD15-90A2DE812FD9}" xr6:coauthVersionLast="47" xr6:coauthVersionMax="47" xr10:uidLastSave="{AF5B856D-ECFD-4BD1-A5B0-4E20CCF63FCC}"/>
  <bookViews>
    <workbookView xWindow="-120" yWindow="-120" windowWidth="20730" windowHeight="11040" firstSheet="1" xr2:uid="{D61A2207-9227-4A97-BBE9-60F16B6BA29E}"/>
  </bookViews>
  <sheets>
    <sheet name="File Index" sheetId="19" r:id="rId1"/>
    <sheet name="Dashboard" sheetId="14" r:id="rId2"/>
    <sheet name="Insights and Recommendations" sheetId="18" r:id="rId3"/>
    <sheet name="Descriptive analysis" sheetId="1" r:id="rId4"/>
    <sheet name="Proportion_Mental_conditions" sheetId="8" r:id="rId5"/>
    <sheet name="Mental_condition_analysis" sheetId="9" r:id="rId6"/>
    <sheet name="Treatment" sheetId="11" r:id="rId7"/>
    <sheet name="Correlation" sheetId="13" r:id="rId8"/>
    <sheet name="Working_Data" sheetId="3" r:id="rId9"/>
    <sheet name="Raw_Student Mental health_Data" sheetId="17" r:id="rId10"/>
  </sheets>
  <definedNames>
    <definedName name="_xlcn.WorksheetConnection_Student_mental_health.xlsxStudent_Mental_health__2" hidden="1">Student_Mental_health__2[]</definedName>
    <definedName name="ExternalData_1" localSheetId="9" hidden="1">'Raw_Student Mental health_Data'!$A$1:$K$102</definedName>
    <definedName name="ExternalData_1" localSheetId="8" hidden="1">Working_Data!$A$1:$L$102</definedName>
    <definedName name="Slicer_Course">#N/A</definedName>
    <definedName name="Slicer_Gender">#N/A</definedName>
    <definedName name="Slicer_Year_of_Study">#N/A</definedName>
  </definedNames>
  <calcPr calcId="191028"/>
  <pivotCaches>
    <pivotCache cacheId="6278" r:id="rId11"/>
    <pivotCache cacheId="6279" r:id="rId12"/>
    <pivotCache cacheId="6280" r:id="rId13"/>
    <pivotCache cacheId="6281" r:id="rId14"/>
    <pivotCache cacheId="6282" r:id="rId15"/>
    <pivotCache cacheId="6283" r:id="rId16"/>
    <pivotCache cacheId="6284" r:id="rId17"/>
    <pivotCache cacheId="6285" r:id="rId18"/>
    <pivotCache cacheId="6286" r:id="rId19"/>
    <pivotCache cacheId="6287" r:id="rId20"/>
    <pivotCache cacheId="6288" r:id="rId21"/>
    <pivotCache cacheId="6289" r:id="rId22"/>
    <pivotCache cacheId="6290" r:id="rId23"/>
  </pivotCaches>
  <extLst>
    <ext xmlns:x14="http://schemas.microsoft.com/office/spreadsheetml/2009/9/main" uri="{876F7934-8845-4945-9796-88D515C7AA90}">
      <x14:pivotCaches>
        <pivotCache cacheId="6291" r:id="rId24"/>
      </x14:pivotCaches>
    </ex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Mental_health__2" name="Student_Mental_health__2" connection="WorksheetConnection_Student_mental_health.xlsx!Student_Mental_health__2"/>
        </x15:modelTables>
        <x15:extLst>
          <ext xmlns:x16="http://schemas.microsoft.com/office/spreadsheetml/2014/11/main" uri="{9835A34E-60A6-4A7C-AAB8-D5F71C897F49}">
            <x16:modelTimeGroupings>
              <x16:modelTimeGrouping tableName="Student_Mental_health__2"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3" l="1"/>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D9" i="8"/>
  <c r="C9" i="8"/>
  <c r="B9" i="8"/>
  <c r="D5" i="8"/>
  <c r="D4" i="8"/>
  <c r="C5" i="8"/>
  <c r="C4" i="8"/>
  <c r="B5" i="8"/>
  <c r="B4" i="8"/>
  <c r="N7" i="14" l="1"/>
  <c r="O7" i="14"/>
  <c r="P7" i="14"/>
  <c r="C5" i="13"/>
  <c r="A5" i="13"/>
  <c r="B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4DDF99-4D2B-4489-8935-79279F505097}" keepAlive="1" name="Query - Student Mental health" description="Connection to the 'Student Mental health' query in the workbook." type="5" refreshedVersion="0" background="1">
    <dbPr connection="Provider=Microsoft.Mashup.OleDb.1;Data Source=$Workbook$;Location=&quot;Student Mental health&quot;;Extended Properties=&quot;&quot;" command="SELECT * FROM [Student Mental health]"/>
  </connection>
  <connection id="2" xr16:uid="{253D5F0E-8418-4976-8A4C-90A3003A2319}" keepAlive="1" name="Query - Student Mental health (2)" description="Connection to the 'Student Mental health (2)' query in the workbook." type="5" refreshedVersion="8" background="1" saveData="1">
    <dbPr connection="Provider=Microsoft.Mashup.OleDb.1;Data Source=$Workbook$;Location=&quot;Student Mental health (2)&quot;;Extended Properties=&quot;&quot;" command="SELECT * FROM [Student Mental health (2)]"/>
  </connection>
  <connection id="3" xr16:uid="{97D516AC-28D4-4193-84E5-49C206E00011}" keepAlive="1" name="Query - Student Mental health (3)" description="Connection to the 'Student Mental health (3)' query in the workbook." type="5" refreshedVersion="8" background="1" saveData="1">
    <dbPr connection="Provider=Microsoft.Mashup.OleDb.1;Data Source=$Workbook$;Location=&quot;Student Mental health (3)&quot;;Extended Properties=&quot;&quot;" command="SELECT * FROM [Student Mental health (3)]"/>
  </connection>
  <connection id="4" xr16:uid="{EAF30398-452A-4329-A79C-2B86342ADD1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EA99126C-6852-45EA-A85C-88525342FE6E}" name="WorksheetConnection_Student_mental_health.xlsx!Student_Mental_health__2" type="102" refreshedVersion="8" minRefreshableVersion="5">
    <extLst>
      <ext xmlns:x15="http://schemas.microsoft.com/office/spreadsheetml/2010/11/main" uri="{DE250136-89BD-433C-8126-D09CA5730AF9}">
        <x15:connection id="Student_Mental_health__2" autoDelete="1">
          <x15:rangePr sourceName="_xlcn.WorksheetConnection_Student_mental_health.xlsxStudent_Mental_health__2"/>
        </x15:connection>
      </ext>
    </extLst>
  </connection>
</connections>
</file>

<file path=xl/sharedStrings.xml><?xml version="1.0" encoding="utf-8"?>
<sst xmlns="http://schemas.openxmlformats.org/spreadsheetml/2006/main" count="2139" uniqueCount="167">
  <si>
    <t>STUDENT MENTAL HEALTH DASHBOARD</t>
  </si>
  <si>
    <t>Dashboard</t>
  </si>
  <si>
    <t>Insights &amp; Recommendations</t>
  </si>
  <si>
    <t>Descriptive Analysis</t>
  </si>
  <si>
    <t>Mental Health Overview</t>
  </si>
  <si>
    <t>Mental Health Analysis</t>
  </si>
  <si>
    <t>Proportion Receiving Treatment</t>
  </si>
  <si>
    <t>Correlation</t>
  </si>
  <si>
    <t>Data</t>
  </si>
  <si>
    <t>Raw Data</t>
  </si>
  <si>
    <t>Student Mental Health Insight Dashboard</t>
  </si>
  <si>
    <t>Correlation of Age with Mental Health Conditions</t>
  </si>
  <si>
    <t>Age vs Depression</t>
  </si>
  <si>
    <t>Age vs Anxiety</t>
  </si>
  <si>
    <t>Age vs Panic attack</t>
  </si>
  <si>
    <t>Insights and Recommendations</t>
  </si>
  <si>
    <t>Descriptive statistics for numerical column</t>
  </si>
  <si>
    <t>Categorical distribution</t>
  </si>
  <si>
    <t>Visualizations showing the distributions</t>
  </si>
  <si>
    <t>Age</t>
  </si>
  <si>
    <t>Gender</t>
  </si>
  <si>
    <t>Marital Status</t>
  </si>
  <si>
    <t>Year of study</t>
  </si>
  <si>
    <t>Top 5 courses</t>
  </si>
  <si>
    <t>All Courses</t>
  </si>
  <si>
    <t>Mean</t>
  </si>
  <si>
    <t>Row Labels</t>
  </si>
  <si>
    <t>Marital status</t>
  </si>
  <si>
    <t>Year of Study2</t>
  </si>
  <si>
    <t>Course</t>
  </si>
  <si>
    <t>Standard Error</t>
  </si>
  <si>
    <t>Female</t>
  </si>
  <si>
    <t>No</t>
  </si>
  <si>
    <t>Year 1</t>
  </si>
  <si>
    <t>Biomedical science</t>
  </si>
  <si>
    <t>Engineering</t>
  </si>
  <si>
    <t>Median</t>
  </si>
  <si>
    <t>Male</t>
  </si>
  <si>
    <t>Yes</t>
  </si>
  <si>
    <t>Year 2</t>
  </si>
  <si>
    <t>Kulliyyah of Engineering</t>
  </si>
  <si>
    <t>Computer Science</t>
  </si>
  <si>
    <t>Mode</t>
  </si>
  <si>
    <t>Grand Total</t>
  </si>
  <si>
    <t>Year 3</t>
  </si>
  <si>
    <t>Business Information Technology</t>
  </si>
  <si>
    <t>Standard Deviation</t>
  </si>
  <si>
    <t>Year 4</t>
  </si>
  <si>
    <t>Sample Variance</t>
  </si>
  <si>
    <t>CGPA</t>
  </si>
  <si>
    <t>Kurtosis</t>
  </si>
  <si>
    <t>Psychology</t>
  </si>
  <si>
    <t>Skewness</t>
  </si>
  <si>
    <t>0 - 1.99</t>
  </si>
  <si>
    <t>Kulliyyah of Islamic Revealed Knowledge and Human Sciences</t>
  </si>
  <si>
    <t>Range</t>
  </si>
  <si>
    <t>2.00 - 2.49</t>
  </si>
  <si>
    <t>Law</t>
  </si>
  <si>
    <t>Minimum</t>
  </si>
  <si>
    <t>2.50 - 2.99</t>
  </si>
  <si>
    <t>Pendidikan islam</t>
  </si>
  <si>
    <t>Maximum</t>
  </si>
  <si>
    <t>3.00 - 3.49</t>
  </si>
  <si>
    <t>English</t>
  </si>
  <si>
    <t>Sum</t>
  </si>
  <si>
    <t>3.50 - 4.00</t>
  </si>
  <si>
    <t>Economics and Management Sciences</t>
  </si>
  <si>
    <t>Count</t>
  </si>
  <si>
    <t>Islamic education</t>
  </si>
  <si>
    <t>Nursing</t>
  </si>
  <si>
    <t>Fishery</t>
  </si>
  <si>
    <t>Biotechnology</t>
  </si>
  <si>
    <t>Malaysia Communication</t>
  </si>
  <si>
    <t>Kulliyyah of Pharmacy</t>
  </si>
  <si>
    <t>Radiography</t>
  </si>
  <si>
    <t>Mathemathics</t>
  </si>
  <si>
    <t>Technology Specialist</t>
  </si>
  <si>
    <t>Business Administration</t>
  </si>
  <si>
    <t>Human Resources</t>
  </si>
  <si>
    <t>Diploma Teaching English</t>
  </si>
  <si>
    <t>Human Sciences</t>
  </si>
  <si>
    <t>Marine science</t>
  </si>
  <si>
    <t>Information Technology</t>
  </si>
  <si>
    <t>Applied Liberal Arts</t>
  </si>
  <si>
    <t>Arabic</t>
  </si>
  <si>
    <t>Principles of Religion</t>
  </si>
  <si>
    <t>Communication</t>
  </si>
  <si>
    <t>Environmental and Natural Resource Management</t>
  </si>
  <si>
    <t>Banking Studies</t>
  </si>
  <si>
    <t>Accounting</t>
  </si>
  <si>
    <t>Health Science</t>
  </si>
  <si>
    <t>Mental Health Conditions</t>
  </si>
  <si>
    <t>Depression</t>
  </si>
  <si>
    <t>Anxiety</t>
  </si>
  <si>
    <t>Panic Attack</t>
  </si>
  <si>
    <t xml:space="preserve"> total_acute case</t>
  </si>
  <si>
    <t>total_void of mental disorder</t>
  </si>
  <si>
    <t>total_specialist treatment seeking</t>
  </si>
  <si>
    <t>Mental Health Conditions Across Genders</t>
  </si>
  <si>
    <t>Mental Health Conditions Based on Marital Status</t>
  </si>
  <si>
    <t>Depression(num)</t>
  </si>
  <si>
    <t>Anxiety(num)</t>
  </si>
  <si>
    <t>Panic attack(num)</t>
  </si>
  <si>
    <t>Mental Health Conditions Based on CGPA and Gender</t>
  </si>
  <si>
    <t>Students who sort for treatment</t>
  </si>
  <si>
    <t>spec_treatment(num)</t>
  </si>
  <si>
    <t>Cases by Course</t>
  </si>
  <si>
    <t>Mental_count</t>
  </si>
  <si>
    <t>Mental Health Cases by Course and Year of Study</t>
  </si>
  <si>
    <t xml:space="preserve"> Depression(num)</t>
  </si>
  <si>
    <t xml:space="preserve"> Anxiety(num)</t>
  </si>
  <si>
    <t>Date</t>
  </si>
  <si>
    <t>Time</t>
  </si>
  <si>
    <t>Year of Study</t>
  </si>
  <si>
    <t>Panic attack</t>
  </si>
  <si>
    <t>Specialist for a treatment</t>
  </si>
  <si>
    <t xml:space="preserve">3.50 - 4.00 </t>
  </si>
  <si>
    <t xml:space="preserve">Accounting </t>
  </si>
  <si>
    <t xml:space="preserve">English </t>
  </si>
  <si>
    <t xml:space="preserve">Human Sciences </t>
  </si>
  <si>
    <t xml:space="preserve">Communication </t>
  </si>
  <si>
    <t xml:space="preserve">Pendidikan Islam </t>
  </si>
  <si>
    <t>psychology</t>
  </si>
  <si>
    <t>Islamic Education</t>
  </si>
  <si>
    <t xml:space="preserve">Nursing </t>
  </si>
  <si>
    <t>Pendidikan Islam</t>
  </si>
  <si>
    <t>Timestamp</t>
  </si>
  <si>
    <t>Choose your gender</t>
  </si>
  <si>
    <t>What is your course?</t>
  </si>
  <si>
    <t>Your current year of Study</t>
  </si>
  <si>
    <t>What is your CGPA?</t>
  </si>
  <si>
    <t>Do you have Depression?</t>
  </si>
  <si>
    <t>Do you have Anxiety?</t>
  </si>
  <si>
    <t>Do you have Panic attack?</t>
  </si>
  <si>
    <t>Did you seek any specialist for a treatment?</t>
  </si>
  <si>
    <t>year 1</t>
  </si>
  <si>
    <t>year 2</t>
  </si>
  <si>
    <t>BIT</t>
  </si>
  <si>
    <t>Laws</t>
  </si>
  <si>
    <t>year 3</t>
  </si>
  <si>
    <t>year 4</t>
  </si>
  <si>
    <t>BCS</t>
  </si>
  <si>
    <t>Irkhs</t>
  </si>
  <si>
    <t>KENMS</t>
  </si>
  <si>
    <t>ENM</t>
  </si>
  <si>
    <t>KOE</t>
  </si>
  <si>
    <t>KIRKHS</t>
  </si>
  <si>
    <t xml:space="preserve">Usuluddin </t>
  </si>
  <si>
    <t>TAASL</t>
  </si>
  <si>
    <t>Engine</t>
  </si>
  <si>
    <t>ALA</t>
  </si>
  <si>
    <t>koe</t>
  </si>
  <si>
    <t>Kirkhs</t>
  </si>
  <si>
    <t>BENL</t>
  </si>
  <si>
    <t>Benl</t>
  </si>
  <si>
    <t>IT</t>
  </si>
  <si>
    <t>CTS</t>
  </si>
  <si>
    <t>engin</t>
  </si>
  <si>
    <t>Econs</t>
  </si>
  <si>
    <t>MHSC</t>
  </si>
  <si>
    <t>Malcom</t>
  </si>
  <si>
    <t>Kop</t>
  </si>
  <si>
    <t>Diploma Nursing</t>
  </si>
  <si>
    <t xml:space="preserve">Fiqh fatwa </t>
  </si>
  <si>
    <t>DIPLOMA TESL</t>
  </si>
  <si>
    <t>Koe</t>
  </si>
  <si>
    <t>Fiqh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</si>
</sst>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dd/mm/yyyy;@" x16r2:formatCode16="[$-en-NG,1]dd/mm/yyyy;@"/>
  </numFmts>
  <fonts count="8">
    <font>
      <sz val="11"/>
      <color theme="1"/>
      <name val="Calibri"/>
      <family val="2"/>
      <scheme val="minor"/>
    </font>
    <font>
      <b/>
      <sz val="11"/>
      <color theme="1"/>
      <name val="Calibri"/>
      <family val="2"/>
      <scheme val="minor"/>
    </font>
    <font>
      <sz val="8"/>
      <name val="Calibri"/>
      <family val="2"/>
      <scheme val="minor"/>
    </font>
    <font>
      <sz val="18"/>
      <color theme="0"/>
      <name val="Gill Sans MT"/>
      <family val="2"/>
    </font>
    <font>
      <sz val="11"/>
      <color theme="1"/>
      <name val="Gill Sans MT"/>
      <family val="2"/>
    </font>
    <font>
      <sz val="6"/>
      <color theme="1"/>
      <name val="Gill Sans MT"/>
      <family val="2"/>
    </font>
    <font>
      <sz val="20"/>
      <color theme="0"/>
      <name val="Gill Sans MT"/>
      <family val="2"/>
    </font>
    <font>
      <sz val="11"/>
      <color theme="0"/>
      <name val="Gill Sans MT"/>
      <family val="2"/>
    </font>
  </fonts>
  <fills count="7">
    <fill>
      <patternFill patternType="none"/>
    </fill>
    <fill>
      <patternFill patternType="gray125"/>
    </fill>
    <fill>
      <patternFill patternType="solid">
        <fgColor rgb="FFFFC000"/>
        <bgColor indexed="64"/>
      </patternFill>
    </fill>
    <fill>
      <patternFill patternType="solid">
        <fgColor theme="4" tint="-0.499984740745262"/>
        <bgColor indexed="64"/>
      </patternFill>
    </fill>
    <fill>
      <patternFill patternType="solid">
        <fgColor rgb="FF92D050"/>
        <bgColor indexed="64"/>
      </patternFill>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164" fontId="0" fillId="0" borderId="0" xfId="0" applyNumberFormat="1"/>
    <xf numFmtId="2" fontId="0" fillId="0" borderId="0" xfId="0" applyNumberFormat="1"/>
    <xf numFmtId="0" fontId="1" fillId="0" borderId="0" xfId="0" applyFont="1"/>
    <xf numFmtId="0" fontId="0" fillId="0" borderId="1" xfId="0" applyBorder="1"/>
    <xf numFmtId="0" fontId="0" fillId="0" borderId="1" xfId="0" pivotButton="1" applyBorder="1"/>
    <xf numFmtId="0" fontId="0" fillId="0" borderId="1" xfId="0" applyBorder="1" applyAlignment="1">
      <alignment horizontal="left"/>
    </xf>
    <xf numFmtId="10" fontId="0" fillId="0" borderId="1" xfId="0" applyNumberFormat="1" applyBorder="1"/>
    <xf numFmtId="0" fontId="0" fillId="0" borderId="0" xfId="0" applyAlignment="1">
      <alignment horizontal="left"/>
    </xf>
    <xf numFmtId="0" fontId="0" fillId="0" borderId="0" xfId="0" pivotButton="1"/>
    <xf numFmtId="0" fontId="0" fillId="0" borderId="0" xfId="0" applyAlignment="1">
      <alignment horizontal="left" indent="1"/>
    </xf>
    <xf numFmtId="10" fontId="0" fillId="0" borderId="0" xfId="0" applyNumberFormat="1"/>
    <xf numFmtId="165" fontId="0" fillId="0" borderId="0" xfId="0" applyNumberFormat="1"/>
    <xf numFmtId="0" fontId="0" fillId="3" borderId="0" xfId="0" applyFill="1"/>
    <xf numFmtId="0" fontId="3" fillId="3" borderId="0" xfId="0" applyFont="1" applyFill="1"/>
    <xf numFmtId="0" fontId="4" fillId="3" borderId="0" xfId="0" applyFont="1" applyFill="1"/>
    <xf numFmtId="0" fontId="4" fillId="0" borderId="1" xfId="0" applyFont="1" applyBorder="1"/>
    <xf numFmtId="0" fontId="4" fillId="0" borderId="0" xfId="0" applyFont="1"/>
    <xf numFmtId="0" fontId="4" fillId="0" borderId="0" xfId="0" applyFont="1" applyAlignment="1">
      <alignment horizontal="left"/>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0" fontId="0" fillId="2" borderId="1" xfId="0" applyFill="1" applyBorder="1"/>
    <xf numFmtId="0" fontId="0" fillId="4" borderId="1" xfId="0" applyFill="1" applyBorder="1"/>
    <xf numFmtId="0" fontId="0" fillId="5" borderId="1" xfId="0" applyFill="1" applyBorder="1"/>
    <xf numFmtId="0" fontId="5" fillId="3" borderId="0" xfId="0" applyFont="1" applyFill="1"/>
    <xf numFmtId="22" fontId="0" fillId="0" borderId="0" xfId="0" applyNumberFormat="1"/>
    <xf numFmtId="0" fontId="0" fillId="6" borderId="3" xfId="0" applyFill="1" applyBorder="1"/>
    <xf numFmtId="0" fontId="0" fillId="6" borderId="4" xfId="0" applyFill="1" applyBorder="1" applyAlignment="1">
      <alignment horizontal="center"/>
    </xf>
    <xf numFmtId="0" fontId="0" fillId="6" borderId="2" xfId="0" applyFill="1" applyBorder="1" applyAlignment="1">
      <alignment horizontal="center"/>
    </xf>
    <xf numFmtId="0" fontId="0" fillId="6" borderId="1" xfId="0" applyFill="1" applyBorder="1"/>
    <xf numFmtId="0" fontId="6" fillId="3" borderId="0" xfId="0" applyFont="1" applyFill="1" applyAlignment="1">
      <alignment horizontal="center"/>
    </xf>
    <xf numFmtId="0" fontId="3" fillId="3" borderId="0" xfId="0" applyFont="1" applyFill="1" applyAlignment="1">
      <alignment horizontal="center"/>
    </xf>
    <xf numFmtId="0" fontId="7" fillId="3" borderId="0" xfId="0" applyFont="1" applyFill="1" applyAlignment="1"/>
  </cellXfs>
  <cellStyles count="1">
    <cellStyle name="Normal" xfId="0" builtinId="0"/>
  </cellStyles>
  <dxfs count="6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164" formatCode="[$-F400]h:mm:ss\ AM/PM"/>
    </dxf>
    <dxf>
      <numFmt numFmtId="165" formatCode="[$]dd/mm/yyyy;@" x16r2:formatCode16="[$-en-NG,1]dd/mm/yyyy;@"/>
    </dxf>
    <dxf>
      <fill>
        <patternFill>
          <bgColor rgb="FF00B050"/>
        </patternFill>
      </fill>
    </dxf>
    <dxf>
      <fill>
        <patternFill>
          <bgColor rgb="FFFFC000"/>
        </patternFill>
      </fill>
    </dxf>
    <dxf>
      <fill>
        <patternFill>
          <bgColor rgb="FFC0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2.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1.xml"/><Relationship Id="rId33" Type="http://schemas.openxmlformats.org/officeDocument/2006/relationships/calcChain" Target="calcChain.xml"/><Relationship Id="rId38"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powerPivotData" Target="model/item.data"/><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theme" Target="theme/theme1.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3.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00" b="0" i="0" u="none" strike="noStrike" baseline="0">
                <a:latin typeface="Gill Sans MT" panose="020B0502020104020203" pitchFamily="34" charset="0"/>
              </a:rPr>
              <a:t>Overview of Mental Health Conditions Among Students</a:t>
            </a:r>
            <a:endParaRPr lang="gsw-FR" sz="10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Proportion_Mental_conditions!$A$4</c:f>
              <c:strCache>
                <c:ptCount val="1"/>
                <c:pt idx="0">
                  <c:v>Yes</c:v>
                </c:pt>
              </c:strCache>
            </c:strRef>
          </c:tx>
          <c:spPr>
            <a:solidFill>
              <a:schemeClr val="accent4">
                <a:lumMod val="75000"/>
              </a:schemeClr>
            </a:solidFill>
            <a:ln>
              <a:noFill/>
            </a:ln>
            <a:effectLst/>
          </c:spPr>
          <c:invertIfNegative val="0"/>
          <c:cat>
            <c:strRef>
              <c:f>Proportion_Mental_conditions!$B$3:$D$3</c:f>
              <c:strCache>
                <c:ptCount val="3"/>
                <c:pt idx="0">
                  <c:v>Depression</c:v>
                </c:pt>
                <c:pt idx="1">
                  <c:v>Anxiety</c:v>
                </c:pt>
                <c:pt idx="2">
                  <c:v>Panic Attack</c:v>
                </c:pt>
              </c:strCache>
            </c:strRef>
          </c:cat>
          <c:val>
            <c:numRef>
              <c:f>Proportion_Mental_conditions!$B$4:$D$4</c:f>
              <c:numCache>
                <c:formatCode>General</c:formatCode>
                <c:ptCount val="3"/>
                <c:pt idx="0">
                  <c:v>35</c:v>
                </c:pt>
                <c:pt idx="1">
                  <c:v>34</c:v>
                </c:pt>
                <c:pt idx="2">
                  <c:v>33</c:v>
                </c:pt>
              </c:numCache>
            </c:numRef>
          </c:val>
          <c:extLst>
            <c:ext xmlns:c16="http://schemas.microsoft.com/office/drawing/2014/chart" uri="{C3380CC4-5D6E-409C-BE32-E72D297353CC}">
              <c16:uniqueId val="{00000000-0794-4A59-8960-24C1D07FA3F1}"/>
            </c:ext>
          </c:extLst>
        </c:ser>
        <c:ser>
          <c:idx val="1"/>
          <c:order val="1"/>
          <c:tx>
            <c:strRef>
              <c:f>Proportion_Mental_conditions!$A$5</c:f>
              <c:strCache>
                <c:ptCount val="1"/>
                <c:pt idx="0">
                  <c:v>No</c:v>
                </c:pt>
              </c:strCache>
            </c:strRef>
          </c:tx>
          <c:spPr>
            <a:solidFill>
              <a:schemeClr val="accent2"/>
            </a:solidFill>
            <a:ln>
              <a:noFill/>
            </a:ln>
            <a:effectLst/>
          </c:spPr>
          <c:invertIfNegative val="0"/>
          <c:cat>
            <c:strRef>
              <c:f>Proportion_Mental_conditions!$B$3:$D$3</c:f>
              <c:strCache>
                <c:ptCount val="3"/>
                <c:pt idx="0">
                  <c:v>Depression</c:v>
                </c:pt>
                <c:pt idx="1">
                  <c:v>Anxiety</c:v>
                </c:pt>
                <c:pt idx="2">
                  <c:v>Panic Attack</c:v>
                </c:pt>
              </c:strCache>
            </c:strRef>
          </c:cat>
          <c:val>
            <c:numRef>
              <c:f>Proportion_Mental_conditions!$B$5:$D$5</c:f>
              <c:numCache>
                <c:formatCode>General</c:formatCode>
                <c:ptCount val="3"/>
                <c:pt idx="0">
                  <c:v>66</c:v>
                </c:pt>
                <c:pt idx="1">
                  <c:v>67</c:v>
                </c:pt>
                <c:pt idx="2">
                  <c:v>68</c:v>
                </c:pt>
              </c:numCache>
            </c:numRef>
          </c:val>
          <c:extLst>
            <c:ext xmlns:c16="http://schemas.microsoft.com/office/drawing/2014/chart" uri="{C3380CC4-5D6E-409C-BE32-E72D297353CC}">
              <c16:uniqueId val="{00000001-0794-4A59-8960-24C1D07FA3F1}"/>
            </c:ext>
          </c:extLst>
        </c:ser>
        <c:dLbls>
          <c:showLegendKey val="0"/>
          <c:showVal val="0"/>
          <c:showCatName val="0"/>
          <c:showSerName val="0"/>
          <c:showPercent val="0"/>
          <c:showBubbleSize val="0"/>
        </c:dLbls>
        <c:gapWidth val="219"/>
        <c:overlap val="-27"/>
        <c:axId val="1423217919"/>
        <c:axId val="1423218399"/>
      </c:barChart>
      <c:catAx>
        <c:axId val="142321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423218399"/>
        <c:crosses val="autoZero"/>
        <c:auto val="1"/>
        <c:lblAlgn val="ctr"/>
        <c:lblOffset val="100"/>
        <c:noMultiLvlLbl val="0"/>
      </c:catAx>
      <c:valAx>
        <c:axId val="1423218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42321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[Student_Mental_Health.xlsx]Descriptive 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100" b="0" i="0" u="none" strike="noStrike" baseline="0">
                <a:latin typeface="Gill Sans MT" panose="020B0502020104020203" pitchFamily="34" charset="0"/>
              </a:rPr>
              <a:t>Academic Performance (CGPA) Distribution</a:t>
            </a:r>
            <a:endParaRPr lang="en-US" sz="11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'Descriptive analysis'!$E$13</c:f>
              <c:strCache>
                <c:ptCount val="1"/>
                <c:pt idx="0">
                  <c:v>Total</c:v>
                </c:pt>
              </c:strCache>
            </c:strRef>
          </c:tx>
          <c:spPr>
            <a:solidFill>
              <a:schemeClr val="accent1"/>
            </a:solidFill>
            <a:ln>
              <a:noFill/>
            </a:ln>
            <a:effectLst/>
          </c:spPr>
          <c:invertIfNegative val="0"/>
          <c:cat>
            <c:strRef>
              <c:f>'Descriptive analysis'!$D$14:$D$19</c:f>
              <c:strCache>
                <c:ptCount val="5"/>
                <c:pt idx="0">
                  <c:v>0 - 1.99</c:v>
                </c:pt>
                <c:pt idx="1">
                  <c:v>2.00 - 2.49</c:v>
                </c:pt>
                <c:pt idx="2">
                  <c:v>2.50 - 2.99</c:v>
                </c:pt>
                <c:pt idx="3">
                  <c:v>3.00 - 3.49</c:v>
                </c:pt>
                <c:pt idx="4">
                  <c:v>3.50 - 4.00</c:v>
                </c:pt>
              </c:strCache>
            </c:strRef>
          </c:cat>
          <c:val>
            <c:numRef>
              <c:f>'Descriptive analysis'!$E$14:$E$19</c:f>
              <c:numCache>
                <c:formatCode>General</c:formatCode>
                <c:ptCount val="5"/>
                <c:pt idx="0">
                  <c:v>4</c:v>
                </c:pt>
                <c:pt idx="1">
                  <c:v>2</c:v>
                </c:pt>
                <c:pt idx="2">
                  <c:v>4</c:v>
                </c:pt>
                <c:pt idx="3">
                  <c:v>43</c:v>
                </c:pt>
                <c:pt idx="4">
                  <c:v>48</c:v>
                </c:pt>
              </c:numCache>
            </c:numRef>
          </c:val>
          <c:extLst>
            <c:ext xmlns:c16="http://schemas.microsoft.com/office/drawing/2014/chart" uri="{C3380CC4-5D6E-409C-BE32-E72D297353CC}">
              <c16:uniqueId val="{00000003-67CE-403A-8C77-5E4D51948FC4}"/>
            </c:ext>
          </c:extLst>
        </c:ser>
        <c:dLbls>
          <c:showLegendKey val="0"/>
          <c:showVal val="0"/>
          <c:showCatName val="0"/>
          <c:showSerName val="0"/>
          <c:showPercent val="0"/>
          <c:showBubbleSize val="0"/>
        </c:dLbls>
        <c:gapWidth val="219"/>
        <c:overlap val="-27"/>
        <c:axId val="1618985615"/>
        <c:axId val="1618987055"/>
      </c:barChart>
      <c:catAx>
        <c:axId val="161898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987055"/>
        <c:crosses val="autoZero"/>
        <c:auto val="1"/>
        <c:lblAlgn val="ctr"/>
        <c:lblOffset val="100"/>
        <c:noMultiLvlLbl val="0"/>
      </c:catAx>
      <c:valAx>
        <c:axId val="1618987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9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[Student_Mental_Health.xlsx]Descriptive 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100" b="0" i="0" u="none" strike="noStrike" kern="1200" spc="0" baseline="0">
                <a:solidFill>
                  <a:srgbClr val="000000">
                    <a:lumMod val="65000"/>
                    <a:lumOff val="35000"/>
                  </a:srgbClr>
                </a:solidFill>
                <a:latin typeface="Gill Sans MT" panose="020B0502020104020203" pitchFamily="34" charset="0"/>
              </a:rPr>
              <a:t>Course Distribution</a:t>
            </a:r>
          </a:p>
        </c:rich>
      </c:tx>
      <c:layout>
        <c:manualLayout>
          <c:xMode val="edge"/>
          <c:yMode val="edge"/>
          <c:x val="0.42017014511175105"/>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 analysis'!$AE$7</c:f>
              <c:strCache>
                <c:ptCount val="1"/>
                <c:pt idx="0">
                  <c:v>Total</c:v>
                </c:pt>
              </c:strCache>
            </c:strRef>
          </c:tx>
          <c:spPr>
            <a:solidFill>
              <a:schemeClr val="accent1"/>
            </a:solidFill>
            <a:ln>
              <a:noFill/>
            </a:ln>
            <a:effectLst/>
          </c:spPr>
          <c:invertIfNegative val="0"/>
          <c:cat>
            <c:strRef>
              <c:f>'Descriptive analysis'!$AD$8:$AD$42</c:f>
              <c:strCache>
                <c:ptCount val="34"/>
                <c:pt idx="0">
                  <c:v>Engineering</c:v>
                </c:pt>
                <c:pt idx="1">
                  <c:v>Computer Science</c:v>
                </c:pt>
                <c:pt idx="2">
                  <c:v>Business Information Technology</c:v>
                </c:pt>
                <c:pt idx="3">
                  <c:v>Kulliyyah of Engineering</c:v>
                </c:pt>
                <c:pt idx="4">
                  <c:v>Biomedical science</c:v>
                </c:pt>
                <c:pt idx="5">
                  <c:v>Psychology</c:v>
                </c:pt>
                <c:pt idx="6">
                  <c:v>Kulliyyah of Islamic Revealed Knowledge and Human Sciences</c:v>
                </c:pt>
                <c:pt idx="7">
                  <c:v>Law</c:v>
                </c:pt>
                <c:pt idx="8">
                  <c:v>Pendidikan islam</c:v>
                </c:pt>
                <c:pt idx="9">
                  <c:v>English</c:v>
                </c:pt>
                <c:pt idx="10">
                  <c:v>Economics and Management Sciences</c:v>
                </c:pt>
                <c:pt idx="11">
                  <c:v>Islamic education</c:v>
                </c:pt>
                <c:pt idx="12">
                  <c:v>Nursing</c:v>
                </c:pt>
                <c:pt idx="13">
                  <c:v>Fishery</c:v>
                </c:pt>
                <c:pt idx="14">
                  <c:v>Biotechnology</c:v>
                </c:pt>
                <c:pt idx="15">
                  <c:v>Malaysia Communication</c:v>
                </c:pt>
                <c:pt idx="16">
                  <c:v>Kulliyyah of Pharmacy</c:v>
                </c:pt>
                <c:pt idx="17">
                  <c:v>Radiography</c:v>
                </c:pt>
                <c:pt idx="18">
                  <c:v>Mathemathics</c:v>
                </c:pt>
                <c:pt idx="19">
                  <c:v>Technology Specialist</c:v>
                </c:pt>
                <c:pt idx="20">
                  <c:v>Business Administration</c:v>
                </c:pt>
                <c:pt idx="21">
                  <c:v>Human Resources</c:v>
                </c:pt>
                <c:pt idx="22">
                  <c:v>Diploma Teaching English</c:v>
                </c:pt>
                <c:pt idx="23">
                  <c:v>Human Sciences</c:v>
                </c:pt>
                <c:pt idx="24">
                  <c:v>Marine science</c:v>
                </c:pt>
                <c:pt idx="25">
                  <c:v>Information Technology</c:v>
                </c:pt>
                <c:pt idx="26">
                  <c:v>Applied Liberal Arts</c:v>
                </c:pt>
                <c:pt idx="27">
                  <c:v>Arabic</c:v>
                </c:pt>
                <c:pt idx="28">
                  <c:v>Principles of Religion</c:v>
                </c:pt>
                <c:pt idx="29">
                  <c:v>Communication</c:v>
                </c:pt>
                <c:pt idx="30">
                  <c:v>Environmental and Natural Resource Management</c:v>
                </c:pt>
                <c:pt idx="31">
                  <c:v>Banking Studies</c:v>
                </c:pt>
                <c:pt idx="32">
                  <c:v>Accounting</c:v>
                </c:pt>
                <c:pt idx="33">
                  <c:v>Health Science</c:v>
                </c:pt>
              </c:strCache>
            </c:strRef>
          </c:cat>
          <c:val>
            <c:numRef>
              <c:f>'Descriptive analysis'!$AE$8:$AE$42</c:f>
              <c:numCache>
                <c:formatCode>General</c:formatCode>
                <c:ptCount val="34"/>
                <c:pt idx="0">
                  <c:v>20</c:v>
                </c:pt>
                <c:pt idx="1">
                  <c:v>18</c:v>
                </c:pt>
                <c:pt idx="2">
                  <c:v>10</c:v>
                </c:pt>
                <c:pt idx="3">
                  <c:v>6</c:v>
                </c:pt>
                <c:pt idx="4">
                  <c:v>4</c:v>
                </c:pt>
                <c:pt idx="5">
                  <c:v>3</c:v>
                </c:pt>
                <c:pt idx="6">
                  <c:v>3</c:v>
                </c:pt>
                <c:pt idx="7">
                  <c:v>3</c:v>
                </c:pt>
                <c:pt idx="8">
                  <c:v>3</c:v>
                </c:pt>
                <c:pt idx="9">
                  <c:v>3</c:v>
                </c:pt>
                <c:pt idx="10">
                  <c:v>2</c:v>
                </c:pt>
                <c:pt idx="11">
                  <c:v>2</c:v>
                </c:pt>
                <c:pt idx="12">
                  <c:v>2</c:v>
                </c:pt>
                <c:pt idx="13">
                  <c:v>2</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numCache>
            </c:numRef>
          </c:val>
          <c:extLst>
            <c:ext xmlns:c16="http://schemas.microsoft.com/office/drawing/2014/chart" uri="{C3380CC4-5D6E-409C-BE32-E72D297353CC}">
              <c16:uniqueId val="{00000003-97A0-4439-AC30-B37EE10BC341}"/>
            </c:ext>
          </c:extLst>
        </c:ser>
        <c:dLbls>
          <c:showLegendKey val="0"/>
          <c:showVal val="0"/>
          <c:showCatName val="0"/>
          <c:showSerName val="0"/>
          <c:showPercent val="0"/>
          <c:showBubbleSize val="0"/>
        </c:dLbls>
        <c:gapWidth val="182"/>
        <c:axId val="1443683743"/>
        <c:axId val="1443681823"/>
      </c:barChart>
      <c:catAx>
        <c:axId val="1443683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81823"/>
        <c:crosses val="autoZero"/>
        <c:auto val="1"/>
        <c:lblAlgn val="ctr"/>
        <c:lblOffset val="100"/>
        <c:noMultiLvlLbl val="0"/>
      </c:catAx>
      <c:valAx>
        <c:axId val="1443681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8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[Student_Mental_Health.xlsx]Descriptive analysis!PivotTable5</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gsw-FR" sz="1400" b="0" i="0" u="none" strike="noStrike" kern="1200" spc="0" baseline="0">
                <a:solidFill>
                  <a:srgbClr val="000000">
                    <a:lumMod val="65000"/>
                    <a:lumOff val="35000"/>
                  </a:srgbClr>
                </a:solidFill>
                <a:latin typeface="Gill Sans MT" panose="020B0502020104020203" pitchFamily="34" charset="0"/>
              </a:rPr>
              <a:t>Top 5 Courses with the Highest Mental Health Cases</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 analysis'!$AB$7</c:f>
              <c:strCache>
                <c:ptCount val="1"/>
                <c:pt idx="0">
                  <c:v>Total</c:v>
                </c:pt>
              </c:strCache>
            </c:strRef>
          </c:tx>
          <c:spPr>
            <a:solidFill>
              <a:schemeClr val="accent1"/>
            </a:solidFill>
            <a:ln>
              <a:noFill/>
            </a:ln>
            <a:effectLst/>
          </c:spPr>
          <c:invertIfNegative val="0"/>
          <c:cat>
            <c:strRef>
              <c:f>'Descriptive analysis'!$AA$8:$AA$13</c:f>
              <c:strCache>
                <c:ptCount val="5"/>
                <c:pt idx="0">
                  <c:v>Biomedical science</c:v>
                </c:pt>
                <c:pt idx="1">
                  <c:v>Kulliyyah of Engineering</c:v>
                </c:pt>
                <c:pt idx="2">
                  <c:v>Business Information Technology</c:v>
                </c:pt>
                <c:pt idx="3">
                  <c:v>Computer Science</c:v>
                </c:pt>
                <c:pt idx="4">
                  <c:v>Engineering</c:v>
                </c:pt>
              </c:strCache>
            </c:strRef>
          </c:cat>
          <c:val>
            <c:numRef>
              <c:f>'Descriptive analysis'!$AB$8:$AB$13</c:f>
              <c:numCache>
                <c:formatCode>General</c:formatCode>
                <c:ptCount val="5"/>
                <c:pt idx="0">
                  <c:v>4</c:v>
                </c:pt>
                <c:pt idx="1">
                  <c:v>6</c:v>
                </c:pt>
                <c:pt idx="2">
                  <c:v>10</c:v>
                </c:pt>
                <c:pt idx="3">
                  <c:v>18</c:v>
                </c:pt>
                <c:pt idx="4">
                  <c:v>20</c:v>
                </c:pt>
              </c:numCache>
            </c:numRef>
          </c:val>
          <c:extLst>
            <c:ext xmlns:c16="http://schemas.microsoft.com/office/drawing/2014/chart" uri="{C3380CC4-5D6E-409C-BE32-E72D297353CC}">
              <c16:uniqueId val="{00000002-986C-4CAC-9A2A-C6116DAE7DBD}"/>
            </c:ext>
          </c:extLst>
        </c:ser>
        <c:dLbls>
          <c:showLegendKey val="0"/>
          <c:showVal val="0"/>
          <c:showCatName val="0"/>
          <c:showSerName val="0"/>
          <c:showPercent val="0"/>
          <c:showBubbleSize val="0"/>
        </c:dLbls>
        <c:gapWidth val="182"/>
        <c:axId val="1899888544"/>
        <c:axId val="1899888064"/>
      </c:barChart>
      <c:catAx>
        <c:axId val="189988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88064"/>
        <c:crosses val="autoZero"/>
        <c:auto val="1"/>
        <c:lblAlgn val="ctr"/>
        <c:lblOffset val="100"/>
        <c:noMultiLvlLbl val="0"/>
      </c:catAx>
      <c:valAx>
        <c:axId val="189988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8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50" b="0" i="0" u="none" strike="noStrike" baseline="0">
                <a:latin typeface="Gill Sans MT" panose="020B0502020104020203" pitchFamily="34" charset="0"/>
              </a:rPr>
              <a:t>Students with Multiple Mental Health Conditions vs None</a:t>
            </a:r>
            <a:endParaRPr lang="gsw-FR" sz="1050">
              <a:latin typeface="Gill Sans MT" panose="020B0502020104020203" pitchFamily="34" charset="0"/>
            </a:endParaRPr>
          </a:p>
        </c:rich>
      </c:tx>
      <c:layout>
        <c:manualLayout>
          <c:xMode val="edge"/>
          <c:yMode val="edge"/>
          <c:x val="0.10814722578282365"/>
          <c:y val="4.6783635305395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Proportion_Mental_conditions!$B$8</c:f>
              <c:strCache>
                <c:ptCount val="1"/>
                <c:pt idx="0">
                  <c:v> total_acute case</c:v>
                </c:pt>
              </c:strCache>
            </c:strRef>
          </c:tx>
          <c:spPr>
            <a:solidFill>
              <a:schemeClr val="accent1"/>
            </a:solidFill>
            <a:ln>
              <a:noFill/>
            </a:ln>
            <a:effectLst/>
          </c:spPr>
          <c:invertIfNegative val="0"/>
          <c:val>
            <c:numRef>
              <c:f>Proportion_Mental_conditions!$B$9</c:f>
              <c:numCache>
                <c:formatCode>General</c:formatCode>
                <c:ptCount val="1"/>
                <c:pt idx="0">
                  <c:v>10</c:v>
                </c:pt>
              </c:numCache>
            </c:numRef>
          </c:val>
          <c:extLst>
            <c:ext xmlns:c16="http://schemas.microsoft.com/office/drawing/2014/chart" uri="{C3380CC4-5D6E-409C-BE32-E72D297353CC}">
              <c16:uniqueId val="{00000000-F35F-435A-ABFF-775114232895}"/>
            </c:ext>
          </c:extLst>
        </c:ser>
        <c:ser>
          <c:idx val="1"/>
          <c:order val="1"/>
          <c:tx>
            <c:strRef>
              <c:f>Proportion_Mental_conditions!$C$8</c:f>
              <c:strCache>
                <c:ptCount val="1"/>
                <c:pt idx="0">
                  <c:v>total_void of mental disorder</c:v>
                </c:pt>
              </c:strCache>
            </c:strRef>
          </c:tx>
          <c:spPr>
            <a:solidFill>
              <a:schemeClr val="accent2"/>
            </a:solidFill>
            <a:ln>
              <a:noFill/>
            </a:ln>
            <a:effectLst/>
          </c:spPr>
          <c:invertIfNegative val="0"/>
          <c:val>
            <c:numRef>
              <c:f>Proportion_Mental_conditions!$C$9</c:f>
              <c:numCache>
                <c:formatCode>General</c:formatCode>
                <c:ptCount val="1"/>
                <c:pt idx="0">
                  <c:v>37</c:v>
                </c:pt>
              </c:numCache>
            </c:numRef>
          </c:val>
          <c:extLst>
            <c:ext xmlns:c16="http://schemas.microsoft.com/office/drawing/2014/chart" uri="{C3380CC4-5D6E-409C-BE32-E72D297353CC}">
              <c16:uniqueId val="{00000001-F35F-435A-ABFF-775114232895}"/>
            </c:ext>
          </c:extLst>
        </c:ser>
        <c:dLbls>
          <c:showLegendKey val="0"/>
          <c:showVal val="0"/>
          <c:showCatName val="0"/>
          <c:showSerName val="0"/>
          <c:showPercent val="0"/>
          <c:showBubbleSize val="0"/>
        </c:dLbls>
        <c:gapWidth val="219"/>
        <c:overlap val="-27"/>
        <c:axId val="904764863"/>
        <c:axId val="904771103"/>
      </c:barChart>
      <c:catAx>
        <c:axId val="904764863"/>
        <c:scaling>
          <c:orientation val="minMax"/>
        </c:scaling>
        <c:delete val="1"/>
        <c:axPos val="b"/>
        <c:numFmt formatCode="General" sourceLinked="1"/>
        <c:majorTickMark val="out"/>
        <c:minorTickMark val="none"/>
        <c:tickLblPos val="nextTo"/>
        <c:crossAx val="904771103"/>
        <c:crosses val="autoZero"/>
        <c:auto val="1"/>
        <c:lblAlgn val="ctr"/>
        <c:lblOffset val="100"/>
        <c:noMultiLvlLbl val="0"/>
      </c:catAx>
      <c:valAx>
        <c:axId val="9047711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764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00" b="0" i="0" u="none" strike="noStrike" kern="1200" spc="0" baseline="0">
                <a:solidFill>
                  <a:sysClr val="windowText" lastClr="000000">
                    <a:lumMod val="65000"/>
                    <a:lumOff val="35000"/>
                  </a:sysClr>
                </a:solidFill>
                <a:latin typeface="Gill Sans MT" panose="020B0502020104020203" pitchFamily="34" charset="0"/>
              </a:rPr>
              <a:t>Overview of Mental Health Conditions Among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Proportion_Mental_conditions!$A$4</c:f>
              <c:strCache>
                <c:ptCount val="1"/>
                <c:pt idx="0">
                  <c:v>Yes</c:v>
                </c:pt>
              </c:strCache>
            </c:strRef>
          </c:tx>
          <c:spPr>
            <a:solidFill>
              <a:schemeClr val="accent1"/>
            </a:solidFill>
            <a:ln>
              <a:noFill/>
            </a:ln>
            <a:effectLst/>
          </c:spPr>
          <c:invertIfNegative val="0"/>
          <c:cat>
            <c:strRef>
              <c:f>Proportion_Mental_conditions!$B$3:$D$3</c:f>
              <c:strCache>
                <c:ptCount val="3"/>
                <c:pt idx="0">
                  <c:v>Depression</c:v>
                </c:pt>
                <c:pt idx="1">
                  <c:v>Anxiety</c:v>
                </c:pt>
                <c:pt idx="2">
                  <c:v>Panic Attack</c:v>
                </c:pt>
              </c:strCache>
            </c:strRef>
          </c:cat>
          <c:val>
            <c:numRef>
              <c:f>Proportion_Mental_conditions!$B$4:$D$4</c:f>
              <c:numCache>
                <c:formatCode>General</c:formatCode>
                <c:ptCount val="3"/>
                <c:pt idx="0">
                  <c:v>35</c:v>
                </c:pt>
                <c:pt idx="1">
                  <c:v>34</c:v>
                </c:pt>
                <c:pt idx="2">
                  <c:v>33</c:v>
                </c:pt>
              </c:numCache>
            </c:numRef>
          </c:val>
          <c:extLst>
            <c:ext xmlns:c16="http://schemas.microsoft.com/office/drawing/2014/chart" uri="{C3380CC4-5D6E-409C-BE32-E72D297353CC}">
              <c16:uniqueId val="{00000000-F49A-441E-B7C3-E3FE9FDE66C4}"/>
            </c:ext>
          </c:extLst>
        </c:ser>
        <c:ser>
          <c:idx val="1"/>
          <c:order val="1"/>
          <c:tx>
            <c:strRef>
              <c:f>Proportion_Mental_conditions!$A$5</c:f>
              <c:strCache>
                <c:ptCount val="1"/>
                <c:pt idx="0">
                  <c:v>No</c:v>
                </c:pt>
              </c:strCache>
            </c:strRef>
          </c:tx>
          <c:spPr>
            <a:solidFill>
              <a:schemeClr val="accent2"/>
            </a:solidFill>
            <a:ln>
              <a:noFill/>
            </a:ln>
            <a:effectLst/>
          </c:spPr>
          <c:invertIfNegative val="0"/>
          <c:cat>
            <c:strRef>
              <c:f>Proportion_Mental_conditions!$B$3:$D$3</c:f>
              <c:strCache>
                <c:ptCount val="3"/>
                <c:pt idx="0">
                  <c:v>Depression</c:v>
                </c:pt>
                <c:pt idx="1">
                  <c:v>Anxiety</c:v>
                </c:pt>
                <c:pt idx="2">
                  <c:v>Panic Attack</c:v>
                </c:pt>
              </c:strCache>
            </c:strRef>
          </c:cat>
          <c:val>
            <c:numRef>
              <c:f>Proportion_Mental_conditions!$B$5:$D$5</c:f>
              <c:numCache>
                <c:formatCode>General</c:formatCode>
                <c:ptCount val="3"/>
                <c:pt idx="0">
                  <c:v>66</c:v>
                </c:pt>
                <c:pt idx="1">
                  <c:v>67</c:v>
                </c:pt>
                <c:pt idx="2">
                  <c:v>68</c:v>
                </c:pt>
              </c:numCache>
            </c:numRef>
          </c:val>
          <c:extLst>
            <c:ext xmlns:c16="http://schemas.microsoft.com/office/drawing/2014/chart" uri="{C3380CC4-5D6E-409C-BE32-E72D297353CC}">
              <c16:uniqueId val="{00000001-F49A-441E-B7C3-E3FE9FDE66C4}"/>
            </c:ext>
          </c:extLst>
        </c:ser>
        <c:dLbls>
          <c:showLegendKey val="0"/>
          <c:showVal val="0"/>
          <c:showCatName val="0"/>
          <c:showSerName val="0"/>
          <c:showPercent val="0"/>
          <c:showBubbleSize val="0"/>
        </c:dLbls>
        <c:gapWidth val="219"/>
        <c:overlap val="-27"/>
        <c:axId val="1423217919"/>
        <c:axId val="1423218399"/>
      </c:barChart>
      <c:catAx>
        <c:axId val="142321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18399"/>
        <c:crosses val="autoZero"/>
        <c:auto val="1"/>
        <c:lblAlgn val="ctr"/>
        <c:lblOffset val="100"/>
        <c:noMultiLvlLbl val="0"/>
      </c:catAx>
      <c:valAx>
        <c:axId val="1423218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1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[Student_Mental_Health.xlsx]Mental_condition_analysis!PivotTable3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50" b="0" i="0" u="none" strike="noStrike" baseline="0">
                <a:latin typeface="Gill Sans MT" panose="020B0502020104020203" pitchFamily="34" charset="0"/>
              </a:rPr>
              <a:t>Gender-Based Distribution of Mental Health Conditions</a:t>
            </a:r>
            <a:endParaRPr lang="gsw-FR" sz="105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Mental_condition_analysis!$B$5</c:f>
              <c:strCache>
                <c:ptCount val="1"/>
                <c:pt idx="0">
                  <c:v>Depression(num)</c:v>
                </c:pt>
              </c:strCache>
            </c:strRef>
          </c:tx>
          <c:spPr>
            <a:solidFill>
              <a:schemeClr val="accent1"/>
            </a:solidFill>
            <a:ln>
              <a:noFill/>
            </a:ln>
            <a:effectLst/>
          </c:spPr>
          <c:invertIfNegative val="0"/>
          <c:cat>
            <c:strRef>
              <c:f>Mental_condition_analysis!$A$6:$A$8</c:f>
              <c:strCache>
                <c:ptCount val="2"/>
                <c:pt idx="0">
                  <c:v>Female</c:v>
                </c:pt>
                <c:pt idx="1">
                  <c:v>Male</c:v>
                </c:pt>
              </c:strCache>
            </c:strRef>
          </c:cat>
          <c:val>
            <c:numRef>
              <c:f>Mental_condition_analysis!$B$6:$B$8</c:f>
              <c:numCache>
                <c:formatCode>General</c:formatCode>
                <c:ptCount val="2"/>
                <c:pt idx="0">
                  <c:v>29</c:v>
                </c:pt>
                <c:pt idx="1">
                  <c:v>6</c:v>
                </c:pt>
              </c:numCache>
            </c:numRef>
          </c:val>
          <c:extLst>
            <c:ext xmlns:c16="http://schemas.microsoft.com/office/drawing/2014/chart" uri="{C3380CC4-5D6E-409C-BE32-E72D297353CC}">
              <c16:uniqueId val="{00000006-828D-474D-AAF7-096F62A52B97}"/>
            </c:ext>
          </c:extLst>
        </c:ser>
        <c:ser>
          <c:idx val="1"/>
          <c:order val="1"/>
          <c:tx>
            <c:strRef>
              <c:f>Mental_condition_analysis!$C$5</c:f>
              <c:strCache>
                <c:ptCount val="1"/>
                <c:pt idx="0">
                  <c:v>Anxiety(num)</c:v>
                </c:pt>
              </c:strCache>
            </c:strRef>
          </c:tx>
          <c:spPr>
            <a:solidFill>
              <a:schemeClr val="accent2"/>
            </a:solidFill>
            <a:ln>
              <a:noFill/>
            </a:ln>
            <a:effectLst/>
          </c:spPr>
          <c:invertIfNegative val="0"/>
          <c:cat>
            <c:strRef>
              <c:f>Mental_condition_analysis!$A$6:$A$8</c:f>
              <c:strCache>
                <c:ptCount val="2"/>
                <c:pt idx="0">
                  <c:v>Female</c:v>
                </c:pt>
                <c:pt idx="1">
                  <c:v>Male</c:v>
                </c:pt>
              </c:strCache>
            </c:strRef>
          </c:cat>
          <c:val>
            <c:numRef>
              <c:f>Mental_condition_analysis!$C$6:$C$8</c:f>
              <c:numCache>
                <c:formatCode>General</c:formatCode>
                <c:ptCount val="2"/>
                <c:pt idx="0">
                  <c:v>24</c:v>
                </c:pt>
                <c:pt idx="1">
                  <c:v>10</c:v>
                </c:pt>
              </c:numCache>
            </c:numRef>
          </c:val>
          <c:extLst>
            <c:ext xmlns:c16="http://schemas.microsoft.com/office/drawing/2014/chart" uri="{C3380CC4-5D6E-409C-BE32-E72D297353CC}">
              <c16:uniqueId val="{00000007-828D-474D-AAF7-096F62A52B97}"/>
            </c:ext>
          </c:extLst>
        </c:ser>
        <c:ser>
          <c:idx val="2"/>
          <c:order val="2"/>
          <c:tx>
            <c:strRef>
              <c:f>Mental_condition_analysis!$D$5</c:f>
              <c:strCache>
                <c:ptCount val="1"/>
                <c:pt idx="0">
                  <c:v>Panic attack(num)</c:v>
                </c:pt>
              </c:strCache>
            </c:strRef>
          </c:tx>
          <c:spPr>
            <a:solidFill>
              <a:schemeClr val="accent3"/>
            </a:solidFill>
            <a:ln>
              <a:noFill/>
            </a:ln>
            <a:effectLst/>
          </c:spPr>
          <c:invertIfNegative val="0"/>
          <c:cat>
            <c:strRef>
              <c:f>Mental_condition_analysis!$A$6:$A$8</c:f>
              <c:strCache>
                <c:ptCount val="2"/>
                <c:pt idx="0">
                  <c:v>Female</c:v>
                </c:pt>
                <c:pt idx="1">
                  <c:v>Male</c:v>
                </c:pt>
              </c:strCache>
            </c:strRef>
          </c:cat>
          <c:val>
            <c:numRef>
              <c:f>Mental_condition_analysis!$D$6:$D$8</c:f>
              <c:numCache>
                <c:formatCode>General</c:formatCode>
                <c:ptCount val="2"/>
                <c:pt idx="0">
                  <c:v>25</c:v>
                </c:pt>
                <c:pt idx="1">
                  <c:v>8</c:v>
                </c:pt>
              </c:numCache>
            </c:numRef>
          </c:val>
          <c:extLst>
            <c:ext xmlns:c16="http://schemas.microsoft.com/office/drawing/2014/chart" uri="{C3380CC4-5D6E-409C-BE32-E72D297353CC}">
              <c16:uniqueId val="{00000008-828D-474D-AAF7-096F62A52B97}"/>
            </c:ext>
          </c:extLst>
        </c:ser>
        <c:dLbls>
          <c:showLegendKey val="0"/>
          <c:showVal val="0"/>
          <c:showCatName val="0"/>
          <c:showSerName val="0"/>
          <c:showPercent val="0"/>
          <c:showBubbleSize val="0"/>
        </c:dLbls>
        <c:gapWidth val="219"/>
        <c:overlap val="-27"/>
        <c:axId val="1554849168"/>
        <c:axId val="1554852528"/>
      </c:barChart>
      <c:catAx>
        <c:axId val="155484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52528"/>
        <c:crosses val="autoZero"/>
        <c:auto val="1"/>
        <c:lblAlgn val="ctr"/>
        <c:lblOffset val="100"/>
        <c:noMultiLvlLbl val="0"/>
      </c:catAx>
      <c:valAx>
        <c:axId val="1554852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4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[Student_Mental_Health.xlsx]Mental_condition_analysis!PivotTable4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00" b="0" i="0" u="none" strike="noStrike" baseline="0">
                <a:latin typeface="Gill Sans MT" panose="020B0502020104020203" pitchFamily="34" charset="0"/>
              </a:rPr>
              <a:t>CGPA Distribution Among Students with Mental Health Conditions</a:t>
            </a:r>
            <a:endParaRPr lang="gsw-FR" sz="10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Mental_condition_analysis!$B$12</c:f>
              <c:strCache>
                <c:ptCount val="1"/>
                <c:pt idx="0">
                  <c:v>Depression(num)</c:v>
                </c:pt>
              </c:strCache>
            </c:strRef>
          </c:tx>
          <c:spPr>
            <a:solidFill>
              <a:schemeClr val="accent1"/>
            </a:solidFill>
            <a:ln>
              <a:noFill/>
            </a:ln>
            <a:effectLst/>
          </c:spPr>
          <c:invertIfNegative val="0"/>
          <c:cat>
            <c:strRef>
              <c:f>Mental_condition_analysis!$A$13:$A$18</c:f>
              <c:strCache>
                <c:ptCount val="5"/>
                <c:pt idx="0">
                  <c:v>0 - 1.99</c:v>
                </c:pt>
                <c:pt idx="1">
                  <c:v>2.00 - 2.49</c:v>
                </c:pt>
                <c:pt idx="2">
                  <c:v>2.50 - 2.99</c:v>
                </c:pt>
                <c:pt idx="3">
                  <c:v>3.00 - 3.49</c:v>
                </c:pt>
                <c:pt idx="4">
                  <c:v>3.50 - 4.00</c:v>
                </c:pt>
              </c:strCache>
            </c:strRef>
          </c:cat>
          <c:val>
            <c:numRef>
              <c:f>Mental_condition_analysis!$B$13:$B$18</c:f>
              <c:numCache>
                <c:formatCode>General</c:formatCode>
                <c:ptCount val="5"/>
                <c:pt idx="0">
                  <c:v>0</c:v>
                </c:pt>
                <c:pt idx="1">
                  <c:v>0</c:v>
                </c:pt>
                <c:pt idx="2">
                  <c:v>3</c:v>
                </c:pt>
                <c:pt idx="3">
                  <c:v>19</c:v>
                </c:pt>
                <c:pt idx="4">
                  <c:v>13</c:v>
                </c:pt>
              </c:numCache>
            </c:numRef>
          </c:val>
          <c:extLst>
            <c:ext xmlns:c16="http://schemas.microsoft.com/office/drawing/2014/chart" uri="{C3380CC4-5D6E-409C-BE32-E72D297353CC}">
              <c16:uniqueId val="{00000006-0455-4030-9668-A3B1C157180E}"/>
            </c:ext>
          </c:extLst>
        </c:ser>
        <c:ser>
          <c:idx val="1"/>
          <c:order val="1"/>
          <c:tx>
            <c:strRef>
              <c:f>Mental_condition_analysis!$C$12</c:f>
              <c:strCache>
                <c:ptCount val="1"/>
                <c:pt idx="0">
                  <c:v>Anxiety(num)</c:v>
                </c:pt>
              </c:strCache>
            </c:strRef>
          </c:tx>
          <c:spPr>
            <a:solidFill>
              <a:schemeClr val="accent2"/>
            </a:solidFill>
            <a:ln>
              <a:noFill/>
            </a:ln>
            <a:effectLst/>
          </c:spPr>
          <c:invertIfNegative val="0"/>
          <c:cat>
            <c:strRef>
              <c:f>Mental_condition_analysis!$A$13:$A$18</c:f>
              <c:strCache>
                <c:ptCount val="5"/>
                <c:pt idx="0">
                  <c:v>0 - 1.99</c:v>
                </c:pt>
                <c:pt idx="1">
                  <c:v>2.00 - 2.49</c:v>
                </c:pt>
                <c:pt idx="2">
                  <c:v>2.50 - 2.99</c:v>
                </c:pt>
                <c:pt idx="3">
                  <c:v>3.00 - 3.49</c:v>
                </c:pt>
                <c:pt idx="4">
                  <c:v>3.50 - 4.00</c:v>
                </c:pt>
              </c:strCache>
            </c:strRef>
          </c:cat>
          <c:val>
            <c:numRef>
              <c:f>Mental_condition_analysis!$C$13:$C$18</c:f>
              <c:numCache>
                <c:formatCode>General</c:formatCode>
                <c:ptCount val="5"/>
                <c:pt idx="0">
                  <c:v>0</c:v>
                </c:pt>
                <c:pt idx="1">
                  <c:v>0</c:v>
                </c:pt>
                <c:pt idx="2">
                  <c:v>1</c:v>
                </c:pt>
                <c:pt idx="3">
                  <c:v>15</c:v>
                </c:pt>
                <c:pt idx="4">
                  <c:v>18</c:v>
                </c:pt>
              </c:numCache>
            </c:numRef>
          </c:val>
          <c:extLst>
            <c:ext xmlns:c16="http://schemas.microsoft.com/office/drawing/2014/chart" uri="{C3380CC4-5D6E-409C-BE32-E72D297353CC}">
              <c16:uniqueId val="{00000007-0455-4030-9668-A3B1C157180E}"/>
            </c:ext>
          </c:extLst>
        </c:ser>
        <c:ser>
          <c:idx val="2"/>
          <c:order val="2"/>
          <c:tx>
            <c:strRef>
              <c:f>Mental_condition_analysis!$D$12</c:f>
              <c:strCache>
                <c:ptCount val="1"/>
                <c:pt idx="0">
                  <c:v>Panic attack(num)</c:v>
                </c:pt>
              </c:strCache>
            </c:strRef>
          </c:tx>
          <c:spPr>
            <a:solidFill>
              <a:schemeClr val="accent3"/>
            </a:solidFill>
            <a:ln>
              <a:noFill/>
            </a:ln>
            <a:effectLst/>
          </c:spPr>
          <c:invertIfNegative val="0"/>
          <c:cat>
            <c:strRef>
              <c:f>Mental_condition_analysis!$A$13:$A$18</c:f>
              <c:strCache>
                <c:ptCount val="5"/>
                <c:pt idx="0">
                  <c:v>0 - 1.99</c:v>
                </c:pt>
                <c:pt idx="1">
                  <c:v>2.00 - 2.49</c:v>
                </c:pt>
                <c:pt idx="2">
                  <c:v>2.50 - 2.99</c:v>
                </c:pt>
                <c:pt idx="3">
                  <c:v>3.00 - 3.49</c:v>
                </c:pt>
                <c:pt idx="4">
                  <c:v>3.50 - 4.00</c:v>
                </c:pt>
              </c:strCache>
            </c:strRef>
          </c:cat>
          <c:val>
            <c:numRef>
              <c:f>Mental_condition_analysis!$D$13:$D$18</c:f>
              <c:numCache>
                <c:formatCode>General</c:formatCode>
                <c:ptCount val="5"/>
                <c:pt idx="0">
                  <c:v>1</c:v>
                </c:pt>
                <c:pt idx="1">
                  <c:v>1</c:v>
                </c:pt>
                <c:pt idx="2">
                  <c:v>3</c:v>
                </c:pt>
                <c:pt idx="3">
                  <c:v>9</c:v>
                </c:pt>
                <c:pt idx="4">
                  <c:v>19</c:v>
                </c:pt>
              </c:numCache>
            </c:numRef>
          </c:val>
          <c:extLst>
            <c:ext xmlns:c16="http://schemas.microsoft.com/office/drawing/2014/chart" uri="{C3380CC4-5D6E-409C-BE32-E72D297353CC}">
              <c16:uniqueId val="{00000008-0455-4030-9668-A3B1C157180E}"/>
            </c:ext>
          </c:extLst>
        </c:ser>
        <c:dLbls>
          <c:showLegendKey val="0"/>
          <c:showVal val="0"/>
          <c:showCatName val="0"/>
          <c:showSerName val="0"/>
          <c:showPercent val="0"/>
          <c:showBubbleSize val="0"/>
        </c:dLbls>
        <c:gapWidth val="182"/>
        <c:axId val="78612384"/>
        <c:axId val="78607104"/>
      </c:barChart>
      <c:catAx>
        <c:axId val="7861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7104"/>
        <c:crosses val="autoZero"/>
        <c:auto val="1"/>
        <c:lblAlgn val="ctr"/>
        <c:lblOffset val="100"/>
        <c:noMultiLvlLbl val="0"/>
      </c:catAx>
      <c:valAx>
        <c:axId val="7860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[Student_Mental_Health.xlsx]Mental_condition_analysis!PivotTable1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50">
                <a:latin typeface="Gill Sans MT" panose="020B0502020104020203" pitchFamily="34" charset="0"/>
              </a:rPr>
              <a:t>Mental Health Conditions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Mental_condition_analysis!$G$5</c:f>
              <c:strCache>
                <c:ptCount val="1"/>
                <c:pt idx="0">
                  <c:v>Depression(num)</c:v>
                </c:pt>
              </c:strCache>
            </c:strRef>
          </c:tx>
          <c:spPr>
            <a:solidFill>
              <a:schemeClr val="accent1"/>
            </a:solidFill>
            <a:ln>
              <a:noFill/>
            </a:ln>
            <a:effectLst/>
          </c:spPr>
          <c:invertIfNegative val="0"/>
          <c:cat>
            <c:strRef>
              <c:f>Mental_condition_analysis!$F$6:$F$8</c:f>
              <c:strCache>
                <c:ptCount val="2"/>
                <c:pt idx="0">
                  <c:v>No</c:v>
                </c:pt>
                <c:pt idx="1">
                  <c:v>Yes</c:v>
                </c:pt>
              </c:strCache>
            </c:strRef>
          </c:cat>
          <c:val>
            <c:numRef>
              <c:f>Mental_condition_analysis!$G$6:$G$8</c:f>
              <c:numCache>
                <c:formatCode>General</c:formatCode>
                <c:ptCount val="2"/>
                <c:pt idx="0">
                  <c:v>19</c:v>
                </c:pt>
                <c:pt idx="1">
                  <c:v>16</c:v>
                </c:pt>
              </c:numCache>
            </c:numRef>
          </c:val>
          <c:extLst>
            <c:ext xmlns:c16="http://schemas.microsoft.com/office/drawing/2014/chart" uri="{C3380CC4-5D6E-409C-BE32-E72D297353CC}">
              <c16:uniqueId val="{00000006-3E82-4B2F-8A53-EE502CD5724A}"/>
            </c:ext>
          </c:extLst>
        </c:ser>
        <c:ser>
          <c:idx val="1"/>
          <c:order val="1"/>
          <c:tx>
            <c:strRef>
              <c:f>Mental_condition_analysis!$H$5</c:f>
              <c:strCache>
                <c:ptCount val="1"/>
                <c:pt idx="0">
                  <c:v>Anxiety(num)</c:v>
                </c:pt>
              </c:strCache>
            </c:strRef>
          </c:tx>
          <c:spPr>
            <a:solidFill>
              <a:schemeClr val="accent2"/>
            </a:solidFill>
            <a:ln>
              <a:noFill/>
            </a:ln>
            <a:effectLst/>
          </c:spPr>
          <c:invertIfNegative val="0"/>
          <c:cat>
            <c:strRef>
              <c:f>Mental_condition_analysis!$F$6:$F$8</c:f>
              <c:strCache>
                <c:ptCount val="2"/>
                <c:pt idx="0">
                  <c:v>No</c:v>
                </c:pt>
                <c:pt idx="1">
                  <c:v>Yes</c:v>
                </c:pt>
              </c:strCache>
            </c:strRef>
          </c:cat>
          <c:val>
            <c:numRef>
              <c:f>Mental_condition_analysis!$H$6:$H$8</c:f>
              <c:numCache>
                <c:formatCode>General</c:formatCode>
                <c:ptCount val="2"/>
                <c:pt idx="0">
                  <c:v>27</c:v>
                </c:pt>
                <c:pt idx="1">
                  <c:v>7</c:v>
                </c:pt>
              </c:numCache>
            </c:numRef>
          </c:val>
          <c:extLst>
            <c:ext xmlns:c16="http://schemas.microsoft.com/office/drawing/2014/chart" uri="{C3380CC4-5D6E-409C-BE32-E72D297353CC}">
              <c16:uniqueId val="{00000007-3E82-4B2F-8A53-EE502CD5724A}"/>
            </c:ext>
          </c:extLst>
        </c:ser>
        <c:ser>
          <c:idx val="2"/>
          <c:order val="2"/>
          <c:tx>
            <c:strRef>
              <c:f>Mental_condition_analysis!$I$5</c:f>
              <c:strCache>
                <c:ptCount val="1"/>
                <c:pt idx="0">
                  <c:v>Panic attack(num)</c:v>
                </c:pt>
              </c:strCache>
            </c:strRef>
          </c:tx>
          <c:spPr>
            <a:solidFill>
              <a:schemeClr val="accent3"/>
            </a:solidFill>
            <a:ln>
              <a:noFill/>
            </a:ln>
            <a:effectLst/>
          </c:spPr>
          <c:invertIfNegative val="0"/>
          <c:cat>
            <c:strRef>
              <c:f>Mental_condition_analysis!$F$6:$F$8</c:f>
              <c:strCache>
                <c:ptCount val="2"/>
                <c:pt idx="0">
                  <c:v>No</c:v>
                </c:pt>
                <c:pt idx="1">
                  <c:v>Yes</c:v>
                </c:pt>
              </c:strCache>
            </c:strRef>
          </c:cat>
          <c:val>
            <c:numRef>
              <c:f>Mental_condition_analysis!$I$6:$I$8</c:f>
              <c:numCache>
                <c:formatCode>General</c:formatCode>
                <c:ptCount val="2"/>
                <c:pt idx="0">
                  <c:v>23</c:v>
                </c:pt>
                <c:pt idx="1">
                  <c:v>10</c:v>
                </c:pt>
              </c:numCache>
            </c:numRef>
          </c:val>
          <c:extLst>
            <c:ext xmlns:c16="http://schemas.microsoft.com/office/drawing/2014/chart" uri="{C3380CC4-5D6E-409C-BE32-E72D297353CC}">
              <c16:uniqueId val="{00000008-3E82-4B2F-8A53-EE502CD5724A}"/>
            </c:ext>
          </c:extLst>
        </c:ser>
        <c:dLbls>
          <c:showLegendKey val="0"/>
          <c:showVal val="0"/>
          <c:showCatName val="0"/>
          <c:showSerName val="0"/>
          <c:showPercent val="0"/>
          <c:showBubbleSize val="0"/>
        </c:dLbls>
        <c:gapWidth val="219"/>
        <c:overlap val="-27"/>
        <c:axId val="78394192"/>
        <c:axId val="78395152"/>
      </c:barChart>
      <c:catAx>
        <c:axId val="7839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95152"/>
        <c:crosses val="autoZero"/>
        <c:auto val="1"/>
        <c:lblAlgn val="ctr"/>
        <c:lblOffset val="100"/>
        <c:noMultiLvlLbl val="0"/>
      </c:catAx>
      <c:valAx>
        <c:axId val="7839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9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[Student_Mental_Health.xlsx]Mental_condition_analysis!PivotTable6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50">
                <a:latin typeface="Gill Sans MT" panose="020B0502020104020203" pitchFamily="34" charset="0"/>
              </a:rPr>
              <a:t>Distribution</a:t>
            </a:r>
            <a:r>
              <a:rPr lang="gsw-FR" sz="1050" baseline="0">
                <a:latin typeface="Gill Sans MT" panose="020B0502020104020203" pitchFamily="34" charset="0"/>
              </a:rPr>
              <a:t> by Conditions and Treatment</a:t>
            </a:r>
            <a:endParaRPr lang="gsw-FR" sz="105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Mental_condition_analysis!$G$12</c:f>
              <c:strCache>
                <c:ptCount val="1"/>
                <c:pt idx="0">
                  <c:v>Depression(num)</c:v>
                </c:pt>
              </c:strCache>
            </c:strRef>
          </c:tx>
          <c:spPr>
            <a:solidFill>
              <a:schemeClr val="accent1"/>
            </a:solidFill>
            <a:ln>
              <a:noFill/>
            </a:ln>
            <a:effectLst/>
          </c:spPr>
          <c:invertIfNegative val="0"/>
          <c:cat>
            <c:strRef>
              <c:f>Mental_condition_analysis!$F$13:$F$15</c:f>
              <c:strCache>
                <c:ptCount val="2"/>
                <c:pt idx="0">
                  <c:v>Female</c:v>
                </c:pt>
                <c:pt idx="1">
                  <c:v>Male</c:v>
                </c:pt>
              </c:strCache>
            </c:strRef>
          </c:cat>
          <c:val>
            <c:numRef>
              <c:f>Mental_condition_analysis!$G$13:$G$15</c:f>
              <c:numCache>
                <c:formatCode>General</c:formatCode>
                <c:ptCount val="2"/>
                <c:pt idx="0">
                  <c:v>29</c:v>
                </c:pt>
                <c:pt idx="1">
                  <c:v>6</c:v>
                </c:pt>
              </c:numCache>
            </c:numRef>
          </c:val>
          <c:extLst>
            <c:ext xmlns:c16="http://schemas.microsoft.com/office/drawing/2014/chart" uri="{C3380CC4-5D6E-409C-BE32-E72D297353CC}">
              <c16:uniqueId val="{00000008-CD42-4135-9E78-B45E15792993}"/>
            </c:ext>
          </c:extLst>
        </c:ser>
        <c:ser>
          <c:idx val="1"/>
          <c:order val="1"/>
          <c:tx>
            <c:strRef>
              <c:f>Mental_condition_analysis!$H$12</c:f>
              <c:strCache>
                <c:ptCount val="1"/>
                <c:pt idx="0">
                  <c:v>Anxiety(num)</c:v>
                </c:pt>
              </c:strCache>
            </c:strRef>
          </c:tx>
          <c:spPr>
            <a:solidFill>
              <a:schemeClr val="accent2"/>
            </a:solidFill>
            <a:ln>
              <a:noFill/>
            </a:ln>
            <a:effectLst/>
          </c:spPr>
          <c:invertIfNegative val="0"/>
          <c:cat>
            <c:strRef>
              <c:f>Mental_condition_analysis!$F$13:$F$15</c:f>
              <c:strCache>
                <c:ptCount val="2"/>
                <c:pt idx="0">
                  <c:v>Female</c:v>
                </c:pt>
                <c:pt idx="1">
                  <c:v>Male</c:v>
                </c:pt>
              </c:strCache>
            </c:strRef>
          </c:cat>
          <c:val>
            <c:numRef>
              <c:f>Mental_condition_analysis!$H$13:$H$15</c:f>
              <c:numCache>
                <c:formatCode>General</c:formatCode>
                <c:ptCount val="2"/>
                <c:pt idx="0">
                  <c:v>24</c:v>
                </c:pt>
                <c:pt idx="1">
                  <c:v>10</c:v>
                </c:pt>
              </c:numCache>
            </c:numRef>
          </c:val>
          <c:extLst>
            <c:ext xmlns:c16="http://schemas.microsoft.com/office/drawing/2014/chart" uri="{C3380CC4-5D6E-409C-BE32-E72D297353CC}">
              <c16:uniqueId val="{00000009-CD42-4135-9E78-B45E15792993}"/>
            </c:ext>
          </c:extLst>
        </c:ser>
        <c:ser>
          <c:idx val="2"/>
          <c:order val="2"/>
          <c:tx>
            <c:strRef>
              <c:f>Mental_condition_analysis!$I$12</c:f>
              <c:strCache>
                <c:ptCount val="1"/>
                <c:pt idx="0">
                  <c:v>Panic attack(num)</c:v>
                </c:pt>
              </c:strCache>
            </c:strRef>
          </c:tx>
          <c:spPr>
            <a:solidFill>
              <a:schemeClr val="accent3"/>
            </a:solidFill>
            <a:ln>
              <a:noFill/>
            </a:ln>
            <a:effectLst/>
          </c:spPr>
          <c:invertIfNegative val="0"/>
          <c:cat>
            <c:strRef>
              <c:f>Mental_condition_analysis!$F$13:$F$15</c:f>
              <c:strCache>
                <c:ptCount val="2"/>
                <c:pt idx="0">
                  <c:v>Female</c:v>
                </c:pt>
                <c:pt idx="1">
                  <c:v>Male</c:v>
                </c:pt>
              </c:strCache>
            </c:strRef>
          </c:cat>
          <c:val>
            <c:numRef>
              <c:f>Mental_condition_analysis!$I$13:$I$15</c:f>
              <c:numCache>
                <c:formatCode>General</c:formatCode>
                <c:ptCount val="2"/>
                <c:pt idx="0">
                  <c:v>25</c:v>
                </c:pt>
                <c:pt idx="1">
                  <c:v>8</c:v>
                </c:pt>
              </c:numCache>
            </c:numRef>
          </c:val>
          <c:extLst>
            <c:ext xmlns:c16="http://schemas.microsoft.com/office/drawing/2014/chart" uri="{C3380CC4-5D6E-409C-BE32-E72D297353CC}">
              <c16:uniqueId val="{0000000A-CD42-4135-9E78-B45E15792993}"/>
            </c:ext>
          </c:extLst>
        </c:ser>
        <c:ser>
          <c:idx val="3"/>
          <c:order val="3"/>
          <c:tx>
            <c:strRef>
              <c:f>Mental_condition_analysis!$J$12</c:f>
              <c:strCache>
                <c:ptCount val="1"/>
                <c:pt idx="0">
                  <c:v>spec_treatment(num)</c:v>
                </c:pt>
              </c:strCache>
            </c:strRef>
          </c:tx>
          <c:spPr>
            <a:solidFill>
              <a:schemeClr val="accent4"/>
            </a:solidFill>
            <a:ln>
              <a:noFill/>
            </a:ln>
            <a:effectLst/>
          </c:spPr>
          <c:invertIfNegative val="0"/>
          <c:cat>
            <c:strRef>
              <c:f>Mental_condition_analysis!$F$13:$F$15</c:f>
              <c:strCache>
                <c:ptCount val="2"/>
                <c:pt idx="0">
                  <c:v>Female</c:v>
                </c:pt>
                <c:pt idx="1">
                  <c:v>Male</c:v>
                </c:pt>
              </c:strCache>
            </c:strRef>
          </c:cat>
          <c:val>
            <c:numRef>
              <c:f>Mental_condition_analysis!$J$13:$J$15</c:f>
              <c:numCache>
                <c:formatCode>General</c:formatCode>
                <c:ptCount val="2"/>
                <c:pt idx="0">
                  <c:v>5</c:v>
                </c:pt>
                <c:pt idx="1">
                  <c:v>1</c:v>
                </c:pt>
              </c:numCache>
            </c:numRef>
          </c:val>
          <c:extLst>
            <c:ext xmlns:c16="http://schemas.microsoft.com/office/drawing/2014/chart" uri="{C3380CC4-5D6E-409C-BE32-E72D297353CC}">
              <c16:uniqueId val="{0000000B-CD42-4135-9E78-B45E15792993}"/>
            </c:ext>
          </c:extLst>
        </c:ser>
        <c:dLbls>
          <c:showLegendKey val="0"/>
          <c:showVal val="0"/>
          <c:showCatName val="0"/>
          <c:showSerName val="0"/>
          <c:showPercent val="0"/>
          <c:showBubbleSize val="0"/>
        </c:dLbls>
        <c:gapWidth val="150"/>
        <c:overlap val="100"/>
        <c:axId val="1931587728"/>
        <c:axId val="1931591568"/>
      </c:barChart>
      <c:catAx>
        <c:axId val="193158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591568"/>
        <c:crosses val="autoZero"/>
        <c:auto val="1"/>
        <c:lblAlgn val="ctr"/>
        <c:lblOffset val="100"/>
        <c:noMultiLvlLbl val="0"/>
      </c:catAx>
      <c:valAx>
        <c:axId val="1931591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58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[Student_Mental_Health.xlsx]Treatment!PivotTable2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00" b="0" i="0" u="none" strike="noStrike" baseline="0">
                <a:latin typeface="Gill Sans MT" panose="020B0502020104020203" pitchFamily="34" charset="0"/>
              </a:rPr>
              <a:t>Proportion of Students Receiving Treatment for Mental Health Issues</a:t>
            </a:r>
            <a:endParaRPr lang="en-US" sz="10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Treatment!$B$3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BD-4710-AE75-762C82CE93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BD-4710-AE75-762C82CE93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Treatment!$A$4:$A$6</c:f>
              <c:strCache>
                <c:ptCount val="2"/>
                <c:pt idx="0">
                  <c:v>No</c:v>
                </c:pt>
                <c:pt idx="1">
                  <c:v>Yes</c:v>
                </c:pt>
              </c:strCache>
            </c:strRef>
          </c:cat>
          <c:val>
            <c:numRef>
              <c:f>Treatment!$B$4:$B$6</c:f>
              <c:numCache>
                <c:formatCode>0.00%</c:formatCode>
                <c:ptCount val="2"/>
                <c:pt idx="0">
                  <c:v>0.94</c:v>
                </c:pt>
                <c:pt idx="1">
                  <c:v>0.06</c:v>
                </c:pt>
              </c:numCache>
            </c:numRef>
          </c:val>
          <c:extLst>
            <c:ext xmlns:c16="http://schemas.microsoft.com/office/drawing/2014/chart" uri="{C3380CC4-5D6E-409C-BE32-E72D297353CC}">
              <c16:uniqueId val="{00000006-D633-4DFD-AEE0-728AC05C54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[Student_Mental_Health.xlsx]Treatment!PivotTable2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00" b="0" i="0" u="none" strike="noStrike" baseline="0">
                <a:latin typeface="Gill Sans MT" panose="020B0502020104020203" pitchFamily="34" charset="0"/>
              </a:rPr>
              <a:t>Proportion of Students Receiving Treatment for Mental Health Issues</a:t>
            </a:r>
            <a:endParaRPr lang="gsw-FR" sz="1000">
              <a:latin typeface="Gill Sans MT" panose="020B0502020104020203" pitchFamily="34" charset="0"/>
            </a:endParaRPr>
          </a:p>
        </c:rich>
      </c:tx>
      <c:layout>
        <c:manualLayout>
          <c:xMode val="edge"/>
          <c:yMode val="edge"/>
          <c:x val="0.10309652365979396"/>
          <c:y val="2.7434854102742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lumMod val="75000"/>
            </a:schemeClr>
          </a:solidFill>
          <a:ln w="19050">
            <a:solidFill>
              <a:schemeClr val="lt1"/>
            </a:solidFill>
          </a:ln>
          <a:effectLst/>
        </c:spPr>
      </c:pivotFmt>
      <c:pivotFmt>
        <c:idx val="8"/>
        <c:spPr>
          <a:solidFill>
            <a:schemeClr val="bg1">
              <a:lumMod val="75000"/>
            </a:schemeClr>
          </a:solidFill>
          <a:ln w="19050">
            <a:solidFill>
              <a:schemeClr val="lt1"/>
            </a:solidFill>
          </a:ln>
          <a:effectLst/>
        </c:spPr>
      </c:pivotFmt>
    </c:pivotFmts>
    <c:plotArea>
      <c:layout>
        <c:manualLayout>
          <c:layoutTarget val="inner"/>
          <c:xMode val="edge"/>
          <c:yMode val="edge"/>
          <c:x val="5.2435059539691409E-2"/>
          <c:y val="0.23893295267293246"/>
          <c:w val="0.54127554124944988"/>
          <c:h val="0.75288541217519955"/>
        </c:manualLayout>
      </c:layout>
      <c:pieChart>
        <c:varyColors val="1"/>
        <c:ser>
          <c:idx val="0"/>
          <c:order val="0"/>
          <c:tx>
            <c:strRef>
              <c:f>Treatment!$B$3</c:f>
              <c:strCache>
                <c:ptCount val="1"/>
                <c:pt idx="0">
                  <c:v>Total</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4820-4758-9BAE-4B65D616B35E}"/>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4820-4758-9BAE-4B65D616B3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Treatment!$A$4:$A$6</c:f>
              <c:strCache>
                <c:ptCount val="2"/>
                <c:pt idx="0">
                  <c:v>No</c:v>
                </c:pt>
                <c:pt idx="1">
                  <c:v>Yes</c:v>
                </c:pt>
              </c:strCache>
            </c:strRef>
          </c:cat>
          <c:val>
            <c:numRef>
              <c:f>Treatment!$B$4:$B$6</c:f>
              <c:numCache>
                <c:formatCode>0.00%</c:formatCode>
                <c:ptCount val="2"/>
                <c:pt idx="0">
                  <c:v>0.94</c:v>
                </c:pt>
                <c:pt idx="1">
                  <c:v>0.06</c:v>
                </c:pt>
              </c:numCache>
            </c:numRef>
          </c:val>
          <c:extLst>
            <c:ext xmlns:c16="http://schemas.microsoft.com/office/drawing/2014/chart" uri="{C3380CC4-5D6E-409C-BE32-E72D297353CC}">
              <c16:uniqueId val="{00000007-7454-45A1-AB6A-145CABFAA6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094324836330694"/>
          <c:y val="0.78906139963552691"/>
          <c:w val="0.10758989572096368"/>
          <c:h val="0.17033381020505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[Student_Mental_Health.xlsx]Mental_condition_analysis!PivotTable3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00" b="0" i="0" u="none" strike="noStrike" baseline="0">
                <a:latin typeface="Gill Sans MT" panose="020B0502020104020203" pitchFamily="34" charset="0"/>
              </a:rPr>
              <a:t>Gender-Based Distribution of Mental Health Conditions</a:t>
            </a:r>
            <a:endParaRPr lang="gsw-FR" sz="10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Mental_condition_analysis!$B$5</c:f>
              <c:strCache>
                <c:ptCount val="1"/>
                <c:pt idx="0">
                  <c:v>Depression(num)</c:v>
                </c:pt>
              </c:strCache>
            </c:strRef>
          </c:tx>
          <c:spPr>
            <a:solidFill>
              <a:schemeClr val="accent6"/>
            </a:solidFill>
            <a:ln>
              <a:noFill/>
            </a:ln>
            <a:effectLst/>
          </c:spPr>
          <c:invertIfNegative val="0"/>
          <c:cat>
            <c:strRef>
              <c:f>Mental_condition_analysis!$A$6:$A$8</c:f>
              <c:strCache>
                <c:ptCount val="2"/>
                <c:pt idx="0">
                  <c:v>Female</c:v>
                </c:pt>
                <c:pt idx="1">
                  <c:v>Male</c:v>
                </c:pt>
              </c:strCache>
            </c:strRef>
          </c:cat>
          <c:val>
            <c:numRef>
              <c:f>Mental_condition_analysis!$B$6:$B$8</c:f>
              <c:numCache>
                <c:formatCode>General</c:formatCode>
                <c:ptCount val="2"/>
                <c:pt idx="0">
                  <c:v>29</c:v>
                </c:pt>
                <c:pt idx="1">
                  <c:v>6</c:v>
                </c:pt>
              </c:numCache>
            </c:numRef>
          </c:val>
          <c:extLst>
            <c:ext xmlns:c16="http://schemas.microsoft.com/office/drawing/2014/chart" uri="{C3380CC4-5D6E-409C-BE32-E72D297353CC}">
              <c16:uniqueId val="{00000007-B143-46DD-98C6-D96E9C41F2CA}"/>
            </c:ext>
          </c:extLst>
        </c:ser>
        <c:ser>
          <c:idx val="1"/>
          <c:order val="1"/>
          <c:tx>
            <c:strRef>
              <c:f>Mental_condition_analysis!$C$5</c:f>
              <c:strCache>
                <c:ptCount val="1"/>
                <c:pt idx="0">
                  <c:v>Anxiety(num)</c:v>
                </c:pt>
              </c:strCache>
            </c:strRef>
          </c:tx>
          <c:spPr>
            <a:solidFill>
              <a:schemeClr val="accent4">
                <a:lumMod val="60000"/>
                <a:lumOff val="40000"/>
              </a:schemeClr>
            </a:solidFill>
            <a:ln>
              <a:noFill/>
            </a:ln>
            <a:effectLst/>
          </c:spPr>
          <c:invertIfNegative val="0"/>
          <c:cat>
            <c:strRef>
              <c:f>Mental_condition_analysis!$A$6:$A$8</c:f>
              <c:strCache>
                <c:ptCount val="2"/>
                <c:pt idx="0">
                  <c:v>Female</c:v>
                </c:pt>
                <c:pt idx="1">
                  <c:v>Male</c:v>
                </c:pt>
              </c:strCache>
            </c:strRef>
          </c:cat>
          <c:val>
            <c:numRef>
              <c:f>Mental_condition_analysis!$C$6:$C$8</c:f>
              <c:numCache>
                <c:formatCode>General</c:formatCode>
                <c:ptCount val="2"/>
                <c:pt idx="0">
                  <c:v>24</c:v>
                </c:pt>
                <c:pt idx="1">
                  <c:v>10</c:v>
                </c:pt>
              </c:numCache>
            </c:numRef>
          </c:val>
          <c:extLst>
            <c:ext xmlns:c16="http://schemas.microsoft.com/office/drawing/2014/chart" uri="{C3380CC4-5D6E-409C-BE32-E72D297353CC}">
              <c16:uniqueId val="{00000008-B143-46DD-98C6-D96E9C41F2CA}"/>
            </c:ext>
          </c:extLst>
        </c:ser>
        <c:ser>
          <c:idx val="2"/>
          <c:order val="2"/>
          <c:tx>
            <c:strRef>
              <c:f>Mental_condition_analysis!$D$5</c:f>
              <c:strCache>
                <c:ptCount val="1"/>
                <c:pt idx="0">
                  <c:v>Panic attack(num)</c:v>
                </c:pt>
              </c:strCache>
            </c:strRef>
          </c:tx>
          <c:spPr>
            <a:solidFill>
              <a:schemeClr val="accent5">
                <a:lumMod val="75000"/>
              </a:schemeClr>
            </a:solidFill>
            <a:ln>
              <a:noFill/>
            </a:ln>
            <a:effectLst/>
          </c:spPr>
          <c:invertIfNegative val="0"/>
          <c:cat>
            <c:strRef>
              <c:f>Mental_condition_analysis!$A$6:$A$8</c:f>
              <c:strCache>
                <c:ptCount val="2"/>
                <c:pt idx="0">
                  <c:v>Female</c:v>
                </c:pt>
                <c:pt idx="1">
                  <c:v>Male</c:v>
                </c:pt>
              </c:strCache>
            </c:strRef>
          </c:cat>
          <c:val>
            <c:numRef>
              <c:f>Mental_condition_analysis!$D$6:$D$8</c:f>
              <c:numCache>
                <c:formatCode>General</c:formatCode>
                <c:ptCount val="2"/>
                <c:pt idx="0">
                  <c:v>25</c:v>
                </c:pt>
                <c:pt idx="1">
                  <c:v>8</c:v>
                </c:pt>
              </c:numCache>
            </c:numRef>
          </c:val>
          <c:extLst>
            <c:ext xmlns:c16="http://schemas.microsoft.com/office/drawing/2014/chart" uri="{C3380CC4-5D6E-409C-BE32-E72D297353CC}">
              <c16:uniqueId val="{00000009-B143-46DD-98C6-D96E9C41F2CA}"/>
            </c:ext>
          </c:extLst>
        </c:ser>
        <c:dLbls>
          <c:showLegendKey val="0"/>
          <c:showVal val="0"/>
          <c:showCatName val="0"/>
          <c:showSerName val="0"/>
          <c:showPercent val="0"/>
          <c:showBubbleSize val="0"/>
        </c:dLbls>
        <c:gapWidth val="219"/>
        <c:overlap val="-27"/>
        <c:axId val="1554849168"/>
        <c:axId val="1554852528"/>
      </c:barChart>
      <c:catAx>
        <c:axId val="155484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52528"/>
        <c:crosses val="autoZero"/>
        <c:auto val="1"/>
        <c:lblAlgn val="ctr"/>
        <c:lblOffset val="100"/>
        <c:noMultiLvlLbl val="0"/>
      </c:catAx>
      <c:valAx>
        <c:axId val="1554852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4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[Student_Mental_Health.xlsx]Mental_condition_analysis!PivotTable4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00" b="0" i="0" u="none" strike="noStrike" baseline="0">
                <a:latin typeface="Gill Sans MT" panose="020B0502020104020203" pitchFamily="34" charset="0"/>
              </a:rPr>
              <a:t>CGPA Distribution Among Students with Mental Health Conditions</a:t>
            </a:r>
            <a:endParaRPr lang="gsw-FR" sz="10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Mental_condition_analysis!$B$12</c:f>
              <c:strCache>
                <c:ptCount val="1"/>
                <c:pt idx="0">
                  <c:v>Depression(num)</c:v>
                </c:pt>
              </c:strCache>
            </c:strRef>
          </c:tx>
          <c:spPr>
            <a:solidFill>
              <a:schemeClr val="accent6"/>
            </a:solidFill>
            <a:ln>
              <a:noFill/>
            </a:ln>
            <a:effectLst/>
          </c:spPr>
          <c:invertIfNegative val="0"/>
          <c:cat>
            <c:strRef>
              <c:f>Mental_condition_analysis!$A$13:$A$18</c:f>
              <c:strCache>
                <c:ptCount val="5"/>
                <c:pt idx="0">
                  <c:v>0 - 1.99</c:v>
                </c:pt>
                <c:pt idx="1">
                  <c:v>2.00 - 2.49</c:v>
                </c:pt>
                <c:pt idx="2">
                  <c:v>2.50 - 2.99</c:v>
                </c:pt>
                <c:pt idx="3">
                  <c:v>3.00 - 3.49</c:v>
                </c:pt>
                <c:pt idx="4">
                  <c:v>3.50 - 4.00</c:v>
                </c:pt>
              </c:strCache>
            </c:strRef>
          </c:cat>
          <c:val>
            <c:numRef>
              <c:f>Mental_condition_analysis!$B$13:$B$18</c:f>
              <c:numCache>
                <c:formatCode>General</c:formatCode>
                <c:ptCount val="5"/>
                <c:pt idx="0">
                  <c:v>0</c:v>
                </c:pt>
                <c:pt idx="1">
                  <c:v>0</c:v>
                </c:pt>
                <c:pt idx="2">
                  <c:v>3</c:v>
                </c:pt>
                <c:pt idx="3">
                  <c:v>19</c:v>
                </c:pt>
                <c:pt idx="4">
                  <c:v>13</c:v>
                </c:pt>
              </c:numCache>
            </c:numRef>
          </c:val>
          <c:extLst>
            <c:ext xmlns:c16="http://schemas.microsoft.com/office/drawing/2014/chart" uri="{C3380CC4-5D6E-409C-BE32-E72D297353CC}">
              <c16:uniqueId val="{00000007-ACDF-47FF-812D-C8BC621AE131}"/>
            </c:ext>
          </c:extLst>
        </c:ser>
        <c:ser>
          <c:idx val="1"/>
          <c:order val="1"/>
          <c:tx>
            <c:strRef>
              <c:f>Mental_condition_analysis!$C$12</c:f>
              <c:strCache>
                <c:ptCount val="1"/>
                <c:pt idx="0">
                  <c:v>Anxiety(num)</c:v>
                </c:pt>
              </c:strCache>
            </c:strRef>
          </c:tx>
          <c:spPr>
            <a:solidFill>
              <a:schemeClr val="accent4">
                <a:lumMod val="60000"/>
                <a:lumOff val="40000"/>
              </a:schemeClr>
            </a:solidFill>
            <a:ln>
              <a:noFill/>
            </a:ln>
            <a:effectLst/>
          </c:spPr>
          <c:invertIfNegative val="0"/>
          <c:cat>
            <c:strRef>
              <c:f>Mental_condition_analysis!$A$13:$A$18</c:f>
              <c:strCache>
                <c:ptCount val="5"/>
                <c:pt idx="0">
                  <c:v>0 - 1.99</c:v>
                </c:pt>
                <c:pt idx="1">
                  <c:v>2.00 - 2.49</c:v>
                </c:pt>
                <c:pt idx="2">
                  <c:v>2.50 - 2.99</c:v>
                </c:pt>
                <c:pt idx="3">
                  <c:v>3.00 - 3.49</c:v>
                </c:pt>
                <c:pt idx="4">
                  <c:v>3.50 - 4.00</c:v>
                </c:pt>
              </c:strCache>
            </c:strRef>
          </c:cat>
          <c:val>
            <c:numRef>
              <c:f>Mental_condition_analysis!$C$13:$C$18</c:f>
              <c:numCache>
                <c:formatCode>General</c:formatCode>
                <c:ptCount val="5"/>
                <c:pt idx="0">
                  <c:v>0</c:v>
                </c:pt>
                <c:pt idx="1">
                  <c:v>0</c:v>
                </c:pt>
                <c:pt idx="2">
                  <c:v>1</c:v>
                </c:pt>
                <c:pt idx="3">
                  <c:v>15</c:v>
                </c:pt>
                <c:pt idx="4">
                  <c:v>18</c:v>
                </c:pt>
              </c:numCache>
            </c:numRef>
          </c:val>
          <c:extLst>
            <c:ext xmlns:c16="http://schemas.microsoft.com/office/drawing/2014/chart" uri="{C3380CC4-5D6E-409C-BE32-E72D297353CC}">
              <c16:uniqueId val="{00000008-ACDF-47FF-812D-C8BC621AE131}"/>
            </c:ext>
          </c:extLst>
        </c:ser>
        <c:ser>
          <c:idx val="2"/>
          <c:order val="2"/>
          <c:tx>
            <c:strRef>
              <c:f>Mental_condition_analysis!$D$12</c:f>
              <c:strCache>
                <c:ptCount val="1"/>
                <c:pt idx="0">
                  <c:v>Panic attack(num)</c:v>
                </c:pt>
              </c:strCache>
            </c:strRef>
          </c:tx>
          <c:spPr>
            <a:solidFill>
              <a:schemeClr val="accent5">
                <a:lumMod val="75000"/>
              </a:schemeClr>
            </a:solidFill>
            <a:ln>
              <a:noFill/>
            </a:ln>
            <a:effectLst/>
          </c:spPr>
          <c:invertIfNegative val="0"/>
          <c:cat>
            <c:strRef>
              <c:f>Mental_condition_analysis!$A$13:$A$18</c:f>
              <c:strCache>
                <c:ptCount val="5"/>
                <c:pt idx="0">
                  <c:v>0 - 1.99</c:v>
                </c:pt>
                <c:pt idx="1">
                  <c:v>2.00 - 2.49</c:v>
                </c:pt>
                <c:pt idx="2">
                  <c:v>2.50 - 2.99</c:v>
                </c:pt>
                <c:pt idx="3">
                  <c:v>3.00 - 3.49</c:v>
                </c:pt>
                <c:pt idx="4">
                  <c:v>3.50 - 4.00</c:v>
                </c:pt>
              </c:strCache>
            </c:strRef>
          </c:cat>
          <c:val>
            <c:numRef>
              <c:f>Mental_condition_analysis!$D$13:$D$18</c:f>
              <c:numCache>
                <c:formatCode>General</c:formatCode>
                <c:ptCount val="5"/>
                <c:pt idx="0">
                  <c:v>1</c:v>
                </c:pt>
                <c:pt idx="1">
                  <c:v>1</c:v>
                </c:pt>
                <c:pt idx="2">
                  <c:v>3</c:v>
                </c:pt>
                <c:pt idx="3">
                  <c:v>9</c:v>
                </c:pt>
                <c:pt idx="4">
                  <c:v>19</c:v>
                </c:pt>
              </c:numCache>
            </c:numRef>
          </c:val>
          <c:extLst>
            <c:ext xmlns:c16="http://schemas.microsoft.com/office/drawing/2014/chart" uri="{C3380CC4-5D6E-409C-BE32-E72D297353CC}">
              <c16:uniqueId val="{00000009-ACDF-47FF-812D-C8BC621AE131}"/>
            </c:ext>
          </c:extLst>
        </c:ser>
        <c:dLbls>
          <c:showLegendKey val="0"/>
          <c:showVal val="0"/>
          <c:showCatName val="0"/>
          <c:showSerName val="0"/>
          <c:showPercent val="0"/>
          <c:showBubbleSize val="0"/>
        </c:dLbls>
        <c:gapWidth val="182"/>
        <c:axId val="78612384"/>
        <c:axId val="78607104"/>
      </c:barChart>
      <c:catAx>
        <c:axId val="7861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7104"/>
        <c:crosses val="autoZero"/>
        <c:auto val="1"/>
        <c:lblAlgn val="ctr"/>
        <c:lblOffset val="100"/>
        <c:noMultiLvlLbl val="0"/>
      </c:catAx>
      <c:valAx>
        <c:axId val="7860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[Student_Mental_Health.xlsx]Descriptive analysis!PivotTable4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00" b="0" i="0" u="none" strike="noStrike" baseline="0">
                <a:latin typeface="Gill Sans MT" panose="020B0502020104020203" pitchFamily="34" charset="0"/>
              </a:rPr>
              <a:t>Marital Status Distribution</a:t>
            </a:r>
            <a:endParaRPr lang="en-US" sz="10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pivotFmt>
    </c:pivotFmts>
    <c:plotArea>
      <c:layout/>
      <c:barChart>
        <c:barDir val="col"/>
        <c:grouping val="clustered"/>
        <c:varyColors val="0"/>
        <c:ser>
          <c:idx val="0"/>
          <c:order val="0"/>
          <c:tx>
            <c:strRef>
              <c:f>'Descriptive analysis'!$H$7</c:f>
              <c:strCache>
                <c:ptCount val="1"/>
                <c:pt idx="0">
                  <c:v>Total</c:v>
                </c:pt>
              </c:strCache>
            </c:strRef>
          </c:tx>
          <c:spPr>
            <a:solidFill>
              <a:schemeClr val="accent4">
                <a:lumMod val="75000"/>
              </a:schemeClr>
            </a:solidFill>
            <a:ln>
              <a:noFill/>
            </a:ln>
            <a:effectLst/>
          </c:spPr>
          <c:invertIfNegative val="0"/>
          <c:cat>
            <c:strRef>
              <c:f>'Descriptive analysis'!$G$8:$G$10</c:f>
              <c:strCache>
                <c:ptCount val="2"/>
                <c:pt idx="0">
                  <c:v>No</c:v>
                </c:pt>
                <c:pt idx="1">
                  <c:v>Yes</c:v>
                </c:pt>
              </c:strCache>
            </c:strRef>
          </c:cat>
          <c:val>
            <c:numRef>
              <c:f>'Descriptive analysis'!$H$8:$H$10</c:f>
              <c:numCache>
                <c:formatCode>General</c:formatCode>
                <c:ptCount val="2"/>
                <c:pt idx="0">
                  <c:v>85</c:v>
                </c:pt>
                <c:pt idx="1">
                  <c:v>16</c:v>
                </c:pt>
              </c:numCache>
            </c:numRef>
          </c:val>
          <c:extLst>
            <c:ext xmlns:c16="http://schemas.microsoft.com/office/drawing/2014/chart" uri="{C3380CC4-5D6E-409C-BE32-E72D297353CC}">
              <c16:uniqueId val="{00000003-C1C5-4A55-B39D-081CC140FAEF}"/>
            </c:ext>
          </c:extLst>
        </c:ser>
        <c:dLbls>
          <c:showLegendKey val="0"/>
          <c:showVal val="0"/>
          <c:showCatName val="0"/>
          <c:showSerName val="0"/>
          <c:showPercent val="0"/>
          <c:showBubbleSize val="0"/>
        </c:dLbls>
        <c:gapWidth val="219"/>
        <c:overlap val="-27"/>
        <c:axId val="1351741263"/>
        <c:axId val="1351741743"/>
      </c:barChart>
      <c:catAx>
        <c:axId val="135174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741743"/>
        <c:crosses val="autoZero"/>
        <c:auto val="1"/>
        <c:lblAlgn val="ctr"/>
        <c:lblOffset val="100"/>
        <c:noMultiLvlLbl val="0"/>
      </c:catAx>
      <c:valAx>
        <c:axId val="1351741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74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[Student_Mental_Health.xlsx]Descriptive analysis!PivotTable5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000" b="0" i="0" u="none" strike="noStrike" kern="1200" spc="0" baseline="0">
                <a:solidFill>
                  <a:srgbClr val="000000">
                    <a:lumMod val="65000"/>
                    <a:lumOff val="35000"/>
                  </a:srgbClr>
                </a:solidFill>
                <a:latin typeface="Gill Sans MT" panose="020B0502020104020203" pitchFamily="34" charset="0"/>
              </a:rPr>
              <a:t>Top 5 Courses with the Highest Mental Health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'Descriptive analysis'!$AB$7</c:f>
              <c:strCache>
                <c:ptCount val="1"/>
                <c:pt idx="0">
                  <c:v>Total</c:v>
                </c:pt>
              </c:strCache>
            </c:strRef>
          </c:tx>
          <c:spPr>
            <a:solidFill>
              <a:schemeClr val="accent1"/>
            </a:solidFill>
            <a:ln>
              <a:noFill/>
            </a:ln>
            <a:effectLst/>
          </c:spPr>
          <c:invertIfNegative val="0"/>
          <c:cat>
            <c:strRef>
              <c:f>'Descriptive analysis'!$AA$8:$AA$13</c:f>
              <c:strCache>
                <c:ptCount val="5"/>
                <c:pt idx="0">
                  <c:v>Biomedical science</c:v>
                </c:pt>
                <c:pt idx="1">
                  <c:v>Kulliyyah of Engineering</c:v>
                </c:pt>
                <c:pt idx="2">
                  <c:v>Business Information Technology</c:v>
                </c:pt>
                <c:pt idx="3">
                  <c:v>Computer Science</c:v>
                </c:pt>
                <c:pt idx="4">
                  <c:v>Engineering</c:v>
                </c:pt>
              </c:strCache>
            </c:strRef>
          </c:cat>
          <c:val>
            <c:numRef>
              <c:f>'Descriptive analysis'!$AB$8:$AB$13</c:f>
              <c:numCache>
                <c:formatCode>General</c:formatCode>
                <c:ptCount val="5"/>
                <c:pt idx="0">
                  <c:v>4</c:v>
                </c:pt>
                <c:pt idx="1">
                  <c:v>6</c:v>
                </c:pt>
                <c:pt idx="2">
                  <c:v>10</c:v>
                </c:pt>
                <c:pt idx="3">
                  <c:v>18</c:v>
                </c:pt>
                <c:pt idx="4">
                  <c:v>20</c:v>
                </c:pt>
              </c:numCache>
            </c:numRef>
          </c:val>
          <c:extLst>
            <c:ext xmlns:c16="http://schemas.microsoft.com/office/drawing/2014/chart" uri="{C3380CC4-5D6E-409C-BE32-E72D297353CC}">
              <c16:uniqueId val="{00000000-7B4B-4566-A5DF-A51CB591DAA6}"/>
            </c:ext>
          </c:extLst>
        </c:ser>
        <c:dLbls>
          <c:showLegendKey val="0"/>
          <c:showVal val="0"/>
          <c:showCatName val="0"/>
          <c:showSerName val="0"/>
          <c:showPercent val="0"/>
          <c:showBubbleSize val="0"/>
        </c:dLbls>
        <c:gapWidth val="182"/>
        <c:axId val="520362927"/>
        <c:axId val="520385007"/>
      </c:barChart>
      <c:catAx>
        <c:axId val="52036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5007"/>
        <c:crosses val="autoZero"/>
        <c:auto val="1"/>
        <c:lblAlgn val="ctr"/>
        <c:lblOffset val="100"/>
        <c:noMultiLvlLbl val="0"/>
      </c:catAx>
      <c:valAx>
        <c:axId val="52038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6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[Student_Mental_Health.xlsx]Descriptive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100" b="0" i="0" u="none" strike="noStrike" baseline="0">
                <a:latin typeface="Gill Sans MT" panose="020B0502020104020203" pitchFamily="34" charset="0"/>
              </a:rPr>
              <a:t>Gender Breakdown of Students</a:t>
            </a:r>
            <a:endParaRPr lang="en-US" sz="11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'Descriptive analysis'!$E$7</c:f>
              <c:strCache>
                <c:ptCount val="1"/>
                <c:pt idx="0">
                  <c:v>Total</c:v>
                </c:pt>
              </c:strCache>
            </c:strRef>
          </c:tx>
          <c:spPr>
            <a:solidFill>
              <a:schemeClr val="accent1"/>
            </a:solidFill>
            <a:ln>
              <a:noFill/>
            </a:ln>
            <a:effectLst/>
          </c:spPr>
          <c:invertIfNegative val="0"/>
          <c:cat>
            <c:strRef>
              <c:f>'Descriptive analysis'!$D$8:$D$10</c:f>
              <c:strCache>
                <c:ptCount val="2"/>
                <c:pt idx="0">
                  <c:v>Female</c:v>
                </c:pt>
                <c:pt idx="1">
                  <c:v>Male</c:v>
                </c:pt>
              </c:strCache>
            </c:strRef>
          </c:cat>
          <c:val>
            <c:numRef>
              <c:f>'Descriptive analysis'!$E$8:$E$10</c:f>
              <c:numCache>
                <c:formatCode>General</c:formatCode>
                <c:ptCount val="2"/>
                <c:pt idx="0">
                  <c:v>75</c:v>
                </c:pt>
                <c:pt idx="1">
                  <c:v>26</c:v>
                </c:pt>
              </c:numCache>
            </c:numRef>
          </c:val>
          <c:extLst>
            <c:ext xmlns:c16="http://schemas.microsoft.com/office/drawing/2014/chart" uri="{C3380CC4-5D6E-409C-BE32-E72D297353CC}">
              <c16:uniqueId val="{00000003-878D-4483-9BE8-3772D47C4829}"/>
            </c:ext>
          </c:extLst>
        </c:ser>
        <c:dLbls>
          <c:showLegendKey val="0"/>
          <c:showVal val="0"/>
          <c:showCatName val="0"/>
          <c:showSerName val="0"/>
          <c:showPercent val="0"/>
          <c:showBubbleSize val="0"/>
        </c:dLbls>
        <c:gapWidth val="219"/>
        <c:overlap val="-27"/>
        <c:axId val="921092287"/>
        <c:axId val="921091327"/>
      </c:barChart>
      <c:catAx>
        <c:axId val="92109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91327"/>
        <c:crosses val="autoZero"/>
        <c:auto val="1"/>
        <c:lblAlgn val="ctr"/>
        <c:lblOffset val="100"/>
        <c:noMultiLvlLbl val="0"/>
      </c:catAx>
      <c:valAx>
        <c:axId val="92109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9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[Student_Mental_Health.xlsx]Descriptive 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100" b="0" i="0" u="none" strike="noStrike" baseline="0">
                <a:latin typeface="Gill Sans MT" panose="020B0502020104020203" pitchFamily="34" charset="0"/>
              </a:rPr>
              <a:t>Marital Status Distribution</a:t>
            </a:r>
            <a:endParaRPr lang="en-US" sz="11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'Descriptive analysis'!$H$7</c:f>
              <c:strCache>
                <c:ptCount val="1"/>
                <c:pt idx="0">
                  <c:v>Total</c:v>
                </c:pt>
              </c:strCache>
            </c:strRef>
          </c:tx>
          <c:spPr>
            <a:solidFill>
              <a:schemeClr val="accent1"/>
            </a:solidFill>
            <a:ln>
              <a:noFill/>
            </a:ln>
            <a:effectLst/>
          </c:spPr>
          <c:invertIfNegative val="0"/>
          <c:cat>
            <c:strRef>
              <c:f>'Descriptive analysis'!$G$8:$G$10</c:f>
              <c:strCache>
                <c:ptCount val="2"/>
                <c:pt idx="0">
                  <c:v>No</c:v>
                </c:pt>
                <c:pt idx="1">
                  <c:v>Yes</c:v>
                </c:pt>
              </c:strCache>
            </c:strRef>
          </c:cat>
          <c:val>
            <c:numRef>
              <c:f>'Descriptive analysis'!$H$8:$H$10</c:f>
              <c:numCache>
                <c:formatCode>General</c:formatCode>
                <c:ptCount val="2"/>
                <c:pt idx="0">
                  <c:v>85</c:v>
                </c:pt>
                <c:pt idx="1">
                  <c:v>16</c:v>
                </c:pt>
              </c:numCache>
            </c:numRef>
          </c:val>
          <c:extLst>
            <c:ext xmlns:c16="http://schemas.microsoft.com/office/drawing/2014/chart" uri="{C3380CC4-5D6E-409C-BE32-E72D297353CC}">
              <c16:uniqueId val="{00000003-BC6C-41C4-BD55-B51A0B242F79}"/>
            </c:ext>
          </c:extLst>
        </c:ser>
        <c:dLbls>
          <c:showLegendKey val="0"/>
          <c:showVal val="0"/>
          <c:showCatName val="0"/>
          <c:showSerName val="0"/>
          <c:showPercent val="0"/>
          <c:showBubbleSize val="0"/>
        </c:dLbls>
        <c:gapWidth val="219"/>
        <c:overlap val="-27"/>
        <c:axId val="1351741263"/>
        <c:axId val="1351741743"/>
      </c:barChart>
      <c:catAx>
        <c:axId val="135174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741743"/>
        <c:crosses val="autoZero"/>
        <c:auto val="1"/>
        <c:lblAlgn val="ctr"/>
        <c:lblOffset val="100"/>
        <c:noMultiLvlLbl val="0"/>
      </c:catAx>
      <c:valAx>
        <c:axId val="1351741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74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[Student_Mental_Health.xlsx]Descriptive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gsw-FR" sz="1100" b="0" i="0" u="none" strike="noStrike" baseline="0">
                <a:latin typeface="Gill Sans MT" panose="020B0502020104020203" pitchFamily="34" charset="0"/>
              </a:rPr>
              <a:t>Distribution of Students by Year of Study</a:t>
            </a:r>
            <a:endParaRPr lang="en-US" sz="1100">
              <a:latin typeface="Gill Sans MT" panose="020B05020201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7.6846857873335783E-2"/>
          <c:y val="0.1371193294281344"/>
          <c:w val="0.48680673983109629"/>
          <c:h val="0.83514361731414777"/>
        </c:manualLayout>
      </c:layout>
      <c:pieChart>
        <c:varyColors val="1"/>
        <c:ser>
          <c:idx val="0"/>
          <c:order val="0"/>
          <c:tx>
            <c:strRef>
              <c:f>'Descriptive analysis'!$K$7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FC-45C0-8052-D32AF224D6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FC-45C0-8052-D32AF224D6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FC-45C0-8052-D32AF224D6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FC-45C0-8052-D32AF224D6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 analysis'!$J$8:$J$12</c:f>
              <c:strCache>
                <c:ptCount val="4"/>
                <c:pt idx="0">
                  <c:v>Year 1</c:v>
                </c:pt>
                <c:pt idx="1">
                  <c:v>Year 2</c:v>
                </c:pt>
                <c:pt idx="2">
                  <c:v>Year 3</c:v>
                </c:pt>
                <c:pt idx="3">
                  <c:v>Year 4</c:v>
                </c:pt>
              </c:strCache>
            </c:strRef>
          </c:cat>
          <c:val>
            <c:numRef>
              <c:f>'Descriptive analysis'!$K$8:$K$12</c:f>
              <c:numCache>
                <c:formatCode>0.00%</c:formatCode>
                <c:ptCount val="4"/>
                <c:pt idx="0">
                  <c:v>0.42574257425742573</c:v>
                </c:pt>
                <c:pt idx="1">
                  <c:v>0.25742574257425743</c:v>
                </c:pt>
                <c:pt idx="2">
                  <c:v>0.23762376237623761</c:v>
                </c:pt>
                <c:pt idx="3">
                  <c:v>7.9207920792079209E-2</c:v>
                </c:pt>
              </c:numCache>
            </c:numRef>
          </c:val>
          <c:extLst>
            <c:ext xmlns:c16="http://schemas.microsoft.com/office/drawing/2014/chart" uri="{C3380CC4-5D6E-409C-BE32-E72D297353CC}">
              <c16:uniqueId val="{0000000B-8734-481C-8FEA-FD9E916DC4B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480662983425415"/>
          <c:y val="0.37499325084653667"/>
          <c:w val="0.24512534818941503"/>
          <c:h val="0.44642157740786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aw_Student Mental health_Data'!A1"/><Relationship Id="rId3" Type="http://schemas.openxmlformats.org/officeDocument/2006/relationships/hyperlink" Target="#Proportion_Mental_conditions!A1"/><Relationship Id="rId7" Type="http://schemas.openxmlformats.org/officeDocument/2006/relationships/hyperlink" Target="#Working_Data!A1"/><Relationship Id="rId2" Type="http://schemas.openxmlformats.org/officeDocument/2006/relationships/hyperlink" Target="#'Descriptive analysis'!A1"/><Relationship Id="rId1" Type="http://schemas.openxmlformats.org/officeDocument/2006/relationships/hyperlink" Target="#'Insights and Recommendations'!A1"/><Relationship Id="rId6" Type="http://schemas.openxmlformats.org/officeDocument/2006/relationships/hyperlink" Target="#Correlation!A1"/><Relationship Id="rId5" Type="http://schemas.openxmlformats.org/officeDocument/2006/relationships/hyperlink" Target="#Treatment!A1"/><Relationship Id="rId4" Type="http://schemas.openxmlformats.org/officeDocument/2006/relationships/hyperlink" Target="#Mental_condition_analysis!A1"/><Relationship Id="rId9" Type="http://schemas.openxmlformats.org/officeDocument/2006/relationships/hyperlink" Target="#Dashboard!A1"/></Relationships>
</file>

<file path=xl/drawings/_rels/drawing10.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File Index'!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File Index'!A1"/><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hyperlink" Target="#'File Index'!A1"/><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hyperlink" Target="#'File Index'!A1"/><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2" Type="http://schemas.openxmlformats.org/officeDocument/2006/relationships/hyperlink" Target="#'File Index'!A1"/><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hyperlink" Target="#'File Index'!A1"/></Relationships>
</file>

<file path=xl/drawings/_rels/drawing9.xml.rels><?xml version="1.0" encoding="UTF-8" standalone="yes"?>
<Relationships xmlns="http://schemas.openxmlformats.org/package/2006/relationships"><Relationship Id="rId1" Type="http://schemas.openxmlformats.org/officeDocument/2006/relationships/hyperlink" Target="#'File Index'!A1"/></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4</xdr:col>
      <xdr:colOff>381000</xdr:colOff>
      <xdr:row>7</xdr:row>
      <xdr:rowOff>104775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3D675045-000A-4B62-91E4-AEDDF33B817B}"/>
            </a:ext>
          </a:extLst>
        </xdr:cNvPr>
        <xdr:cNvSpPr/>
      </xdr:nvSpPr>
      <xdr:spPr>
        <a:xfrm>
          <a:off x="1219200" y="1143000"/>
          <a:ext cx="990600"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r>
            <a:rPr lang="en-US" sz="1100" baseline="0"/>
            <a:t> to sheet</a:t>
          </a:r>
          <a:endParaRPr lang="en-NG" sz="1100"/>
        </a:p>
      </xdr:txBody>
    </xdr:sp>
    <xdr:clientData/>
  </xdr:twoCellAnchor>
  <xdr:twoCellAnchor>
    <xdr:from>
      <xdr:col>3</xdr:col>
      <xdr:colOff>0</xdr:colOff>
      <xdr:row>8</xdr:row>
      <xdr:rowOff>0</xdr:rowOff>
    </xdr:from>
    <xdr:to>
      <xdr:col>4</xdr:col>
      <xdr:colOff>381000</xdr:colOff>
      <xdr:row>9</xdr:row>
      <xdr:rowOff>104775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F0E57588-6F4D-4F35-B997-4AACCCE80F25}"/>
            </a:ext>
          </a:extLst>
        </xdr:cNvPr>
        <xdr:cNvSpPr/>
      </xdr:nvSpPr>
      <xdr:spPr>
        <a:xfrm>
          <a:off x="1219200" y="1524000"/>
          <a:ext cx="990600"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r>
            <a:rPr lang="en-US" sz="1100" baseline="0"/>
            <a:t> to sheet</a:t>
          </a:r>
          <a:endParaRPr lang="en-NG" sz="1100"/>
        </a:p>
      </xdr:txBody>
    </xdr:sp>
    <xdr:clientData/>
  </xdr:twoCellAnchor>
  <xdr:twoCellAnchor>
    <xdr:from>
      <xdr:col>3</xdr:col>
      <xdr:colOff>0</xdr:colOff>
      <xdr:row>10</xdr:row>
      <xdr:rowOff>0</xdr:rowOff>
    </xdr:from>
    <xdr:to>
      <xdr:col>4</xdr:col>
      <xdr:colOff>381000</xdr:colOff>
      <xdr:row>11</xdr:row>
      <xdr:rowOff>104775</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D992173F-BCBE-4390-900F-9A92139D9672}"/>
            </a:ext>
          </a:extLst>
        </xdr:cNvPr>
        <xdr:cNvSpPr/>
      </xdr:nvSpPr>
      <xdr:spPr>
        <a:xfrm>
          <a:off x="1219200" y="1905000"/>
          <a:ext cx="990600"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r>
            <a:rPr lang="en-US" sz="1100" baseline="0"/>
            <a:t> to sheet</a:t>
          </a:r>
          <a:endParaRPr lang="en-NG" sz="1100"/>
        </a:p>
      </xdr:txBody>
    </xdr:sp>
    <xdr:clientData/>
  </xdr:twoCellAnchor>
  <xdr:twoCellAnchor>
    <xdr:from>
      <xdr:col>3</xdr:col>
      <xdr:colOff>0</xdr:colOff>
      <xdr:row>12</xdr:row>
      <xdr:rowOff>0</xdr:rowOff>
    </xdr:from>
    <xdr:to>
      <xdr:col>4</xdr:col>
      <xdr:colOff>381000</xdr:colOff>
      <xdr:row>13</xdr:row>
      <xdr:rowOff>104775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5AAAA975-1E54-4368-AC6A-09D55E72C544}"/>
            </a:ext>
          </a:extLst>
        </xdr:cNvPr>
        <xdr:cNvSpPr/>
      </xdr:nvSpPr>
      <xdr:spPr>
        <a:xfrm>
          <a:off x="1219200" y="2286000"/>
          <a:ext cx="990600"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r>
            <a:rPr lang="en-US" sz="1100" baseline="0"/>
            <a:t> to sheet</a:t>
          </a:r>
          <a:endParaRPr lang="en-NG" sz="1100"/>
        </a:p>
      </xdr:txBody>
    </xdr:sp>
    <xdr:clientData/>
  </xdr:twoCellAnchor>
  <xdr:twoCellAnchor>
    <xdr:from>
      <xdr:col>3</xdr:col>
      <xdr:colOff>0</xdr:colOff>
      <xdr:row>14</xdr:row>
      <xdr:rowOff>0</xdr:rowOff>
    </xdr:from>
    <xdr:to>
      <xdr:col>4</xdr:col>
      <xdr:colOff>381000</xdr:colOff>
      <xdr:row>15</xdr:row>
      <xdr:rowOff>104775</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06CA0C7E-1216-4946-AA2E-9BBD1132AC31}"/>
            </a:ext>
          </a:extLst>
        </xdr:cNvPr>
        <xdr:cNvSpPr/>
      </xdr:nvSpPr>
      <xdr:spPr>
        <a:xfrm>
          <a:off x="1219200" y="2667000"/>
          <a:ext cx="990600"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r>
            <a:rPr lang="en-US" sz="1100" baseline="0"/>
            <a:t> to sheet</a:t>
          </a:r>
          <a:endParaRPr lang="en-NG" sz="1100"/>
        </a:p>
      </xdr:txBody>
    </xdr:sp>
    <xdr:clientData/>
  </xdr:twoCellAnchor>
  <xdr:twoCellAnchor>
    <xdr:from>
      <xdr:col>3</xdr:col>
      <xdr:colOff>0</xdr:colOff>
      <xdr:row>16</xdr:row>
      <xdr:rowOff>0</xdr:rowOff>
    </xdr:from>
    <xdr:to>
      <xdr:col>4</xdr:col>
      <xdr:colOff>381000</xdr:colOff>
      <xdr:row>17</xdr:row>
      <xdr:rowOff>104775</xdr:rowOff>
    </xdr:to>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082DE401-9B8E-4A2F-9CA6-2964B6666E0F}"/>
            </a:ext>
          </a:extLst>
        </xdr:cNvPr>
        <xdr:cNvSpPr/>
      </xdr:nvSpPr>
      <xdr:spPr>
        <a:xfrm>
          <a:off x="1219200" y="3048000"/>
          <a:ext cx="990600"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r>
            <a:rPr lang="en-US" sz="1100" baseline="0"/>
            <a:t> to sheet</a:t>
          </a:r>
          <a:endParaRPr lang="en-NG" sz="1100"/>
        </a:p>
      </xdr:txBody>
    </xdr:sp>
    <xdr:clientData/>
  </xdr:twoCellAnchor>
  <xdr:twoCellAnchor>
    <xdr:from>
      <xdr:col>3</xdr:col>
      <xdr:colOff>0</xdr:colOff>
      <xdr:row>18</xdr:row>
      <xdr:rowOff>0</xdr:rowOff>
    </xdr:from>
    <xdr:to>
      <xdr:col>4</xdr:col>
      <xdr:colOff>381000</xdr:colOff>
      <xdr:row>19</xdr:row>
      <xdr:rowOff>104775</xdr:rowOff>
    </xdr:to>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8A744E86-F230-4DAA-91AE-D0F415E42D42}"/>
            </a:ext>
          </a:extLst>
        </xdr:cNvPr>
        <xdr:cNvSpPr/>
      </xdr:nvSpPr>
      <xdr:spPr>
        <a:xfrm>
          <a:off x="1219200" y="3429000"/>
          <a:ext cx="990600"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r>
            <a:rPr lang="en-US" sz="1100" baseline="0"/>
            <a:t> to sheet</a:t>
          </a:r>
          <a:endParaRPr lang="en-NG" sz="1100"/>
        </a:p>
      </xdr:txBody>
    </xdr:sp>
    <xdr:clientData/>
  </xdr:twoCellAnchor>
  <xdr:twoCellAnchor>
    <xdr:from>
      <xdr:col>3</xdr:col>
      <xdr:colOff>0</xdr:colOff>
      <xdr:row>20</xdr:row>
      <xdr:rowOff>0</xdr:rowOff>
    </xdr:from>
    <xdr:to>
      <xdr:col>4</xdr:col>
      <xdr:colOff>381000</xdr:colOff>
      <xdr:row>21</xdr:row>
      <xdr:rowOff>104775</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356C4C95-3EA0-4038-B0FC-EEB8C43FF46B}"/>
            </a:ext>
          </a:extLst>
        </xdr:cNvPr>
        <xdr:cNvSpPr/>
      </xdr:nvSpPr>
      <xdr:spPr>
        <a:xfrm>
          <a:off x="1219200" y="3810000"/>
          <a:ext cx="990600"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r>
            <a:rPr lang="en-US" sz="1100" baseline="0"/>
            <a:t> to sheet</a:t>
          </a:r>
          <a:endParaRPr lang="en-NG" sz="1100"/>
        </a:p>
      </xdr:txBody>
    </xdr:sp>
    <xdr:clientData/>
  </xdr:twoCellAnchor>
  <xdr:twoCellAnchor>
    <xdr:from>
      <xdr:col>3</xdr:col>
      <xdr:colOff>0</xdr:colOff>
      <xdr:row>4</xdr:row>
      <xdr:rowOff>0</xdr:rowOff>
    </xdr:from>
    <xdr:to>
      <xdr:col>4</xdr:col>
      <xdr:colOff>381000</xdr:colOff>
      <xdr:row>5</xdr:row>
      <xdr:rowOff>104775</xdr:rowOff>
    </xdr:to>
    <xdr:sp macro="" textlink="">
      <xdr:nvSpPr>
        <xdr:cNvPr id="12" name="Rectangle: Rounded Corners 11">
          <a:hlinkClick xmlns:r="http://schemas.openxmlformats.org/officeDocument/2006/relationships" r:id="rId9"/>
          <a:extLst>
            <a:ext uri="{FF2B5EF4-FFF2-40B4-BE49-F238E27FC236}">
              <a16:creationId xmlns:a16="http://schemas.microsoft.com/office/drawing/2014/main" id="{F19BF0C4-7BB4-4047-99BB-5CF9935A6F9E}"/>
            </a:ext>
          </a:extLst>
        </xdr:cNvPr>
        <xdr:cNvSpPr/>
      </xdr:nvSpPr>
      <xdr:spPr>
        <a:xfrm>
          <a:off x="2609850" y="762000"/>
          <a:ext cx="990600"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a:t>
          </a:r>
          <a:r>
            <a:rPr lang="en-US" sz="1100" baseline="0"/>
            <a:t> to sheet</a:t>
          </a:r>
          <a:endParaRPr lang="en-NG"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1</xdr:row>
      <xdr:rowOff>0</xdr:rowOff>
    </xdr:from>
    <xdr:to>
      <xdr:col>14</xdr:col>
      <xdr:colOff>73479</xdr:colOff>
      <xdr:row>2</xdr:row>
      <xdr:rowOff>104775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831155B-0F23-4121-AB68-430710D27065}"/>
            </a:ext>
          </a:extLst>
        </xdr:cNvPr>
        <xdr:cNvSpPr/>
      </xdr:nvSpPr>
      <xdr:spPr>
        <a:xfrm>
          <a:off x="17221200" y="190500"/>
          <a:ext cx="1292679"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return</a:t>
          </a:r>
          <a:r>
            <a:rPr lang="en-US" sz="1100" baseline="0"/>
            <a:t> to index</a:t>
          </a:r>
          <a:endParaRPr lang="en-N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535492</xdr:colOff>
      <xdr:row>3</xdr:row>
      <xdr:rowOff>19437</xdr:rowOff>
    </xdr:from>
    <xdr:to>
      <xdr:col>7</xdr:col>
      <xdr:colOff>197468</xdr:colOff>
      <xdr:row>18</xdr:row>
      <xdr:rowOff>100969</xdr:rowOff>
    </xdr:to>
    <xdr:graphicFrame macro="">
      <xdr:nvGraphicFramePr>
        <xdr:cNvPr id="10" name="Chart 9">
          <a:extLst>
            <a:ext uri="{FF2B5EF4-FFF2-40B4-BE49-F238E27FC236}">
              <a16:creationId xmlns:a16="http://schemas.microsoft.com/office/drawing/2014/main" id="{5ABE8859-E878-4B0E-98B7-2DFD31A10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918269</xdr:colOff>
      <xdr:row>20</xdr:row>
      <xdr:rowOff>29156</xdr:rowOff>
    </xdr:from>
    <xdr:to>
      <xdr:col>15</xdr:col>
      <xdr:colOff>1271617</xdr:colOff>
      <xdr:row>33</xdr:row>
      <xdr:rowOff>18515</xdr:rowOff>
    </xdr:to>
    <xdr:graphicFrame macro="">
      <xdr:nvGraphicFramePr>
        <xdr:cNvPr id="11" name="Chart 10">
          <a:extLst>
            <a:ext uri="{FF2B5EF4-FFF2-40B4-BE49-F238E27FC236}">
              <a16:creationId xmlns:a16="http://schemas.microsoft.com/office/drawing/2014/main" id="{906A1E20-7B3F-4A27-BB4F-368E501DD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218804</xdr:colOff>
      <xdr:row>18</xdr:row>
      <xdr:rowOff>116475</xdr:rowOff>
    </xdr:from>
    <xdr:to>
      <xdr:col>12</xdr:col>
      <xdr:colOff>883172</xdr:colOff>
      <xdr:row>33</xdr:row>
      <xdr:rowOff>23059</xdr:rowOff>
    </xdr:to>
    <xdr:graphicFrame macro="">
      <xdr:nvGraphicFramePr>
        <xdr:cNvPr id="12" name="Chart 11">
          <a:extLst>
            <a:ext uri="{FF2B5EF4-FFF2-40B4-BE49-F238E27FC236}">
              <a16:creationId xmlns:a16="http://schemas.microsoft.com/office/drawing/2014/main" id="{41A4A5CA-D196-4B91-B991-3625BD785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227865</xdr:colOff>
      <xdr:row>3</xdr:row>
      <xdr:rowOff>14867</xdr:rowOff>
    </xdr:from>
    <xdr:to>
      <xdr:col>12</xdr:col>
      <xdr:colOff>892233</xdr:colOff>
      <xdr:row>18</xdr:row>
      <xdr:rowOff>96399</xdr:rowOff>
    </xdr:to>
    <xdr:graphicFrame macro="">
      <xdr:nvGraphicFramePr>
        <xdr:cNvPr id="14" name="Chart 13">
          <a:extLst>
            <a:ext uri="{FF2B5EF4-FFF2-40B4-BE49-F238E27FC236}">
              <a16:creationId xmlns:a16="http://schemas.microsoft.com/office/drawing/2014/main" id="{71AE07B5-D182-47C2-9D91-C5E626821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xdr:row>
      <xdr:rowOff>1</xdr:rowOff>
    </xdr:from>
    <xdr:to>
      <xdr:col>1</xdr:col>
      <xdr:colOff>524847</xdr:colOff>
      <xdr:row>8</xdr:row>
      <xdr:rowOff>155510</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E01D8793-3332-4BBD-8F15-09285A34FEE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602603"/>
              <a:ext cx="1137168" cy="9330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9719</xdr:colOff>
      <xdr:row>8</xdr:row>
      <xdr:rowOff>178028</xdr:rowOff>
    </xdr:from>
    <xdr:to>
      <xdr:col>1</xdr:col>
      <xdr:colOff>524847</xdr:colOff>
      <xdr:row>24</xdr:row>
      <xdr:rowOff>194387</xdr:rowOff>
    </xdr:to>
    <mc:AlternateContent xmlns:mc="http://schemas.openxmlformats.org/markup-compatibility/2006" xmlns:a14="http://schemas.microsoft.com/office/drawing/2010/main">
      <mc:Choice Requires="a14">
        <xdr:graphicFrame macro="">
          <xdr:nvGraphicFramePr>
            <xdr:cNvPr id="16" name="Course">
              <a:extLst>
                <a:ext uri="{FF2B5EF4-FFF2-40B4-BE49-F238E27FC236}">
                  <a16:creationId xmlns:a16="http://schemas.microsoft.com/office/drawing/2014/main" id="{702DE347-5A15-4B06-B835-AD8BF876B73B}"/>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9719" y="1558181"/>
              <a:ext cx="1127449" cy="312656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38765</xdr:rowOff>
    </xdr:from>
    <xdr:to>
      <xdr:col>1</xdr:col>
      <xdr:colOff>515127</xdr:colOff>
      <xdr:row>32</xdr:row>
      <xdr:rowOff>184669</xdr:rowOff>
    </xdr:to>
    <mc:AlternateContent xmlns:mc="http://schemas.openxmlformats.org/markup-compatibility/2006" xmlns:a14="http://schemas.microsoft.com/office/drawing/2010/main">
      <mc:Choice Requires="a14">
        <xdr:graphicFrame macro="">
          <xdr:nvGraphicFramePr>
            <xdr:cNvPr id="17" name="Program Year">
              <a:extLst>
                <a:ext uri="{FF2B5EF4-FFF2-40B4-BE49-F238E27FC236}">
                  <a16:creationId xmlns:a16="http://schemas.microsoft.com/office/drawing/2014/main" id="{716B00C0-74CD-4A13-9356-0AD462509024}"/>
                </a:ext>
              </a:extLst>
            </xdr:cNvPr>
            <xdr:cNvGraphicFramePr/>
          </xdr:nvGraphicFramePr>
          <xdr:xfrm>
            <a:off x="0" y="0"/>
            <a:ext cx="0" cy="0"/>
          </xdr:xfrm>
          <a:graphic>
            <a:graphicData uri="http://schemas.microsoft.com/office/drawing/2010/slicer">
              <sle:slicer xmlns:sle="http://schemas.microsoft.com/office/drawing/2010/slicer" name="Program Year"/>
            </a:graphicData>
          </a:graphic>
        </xdr:graphicFrame>
      </mc:Choice>
      <mc:Fallback xmlns="">
        <xdr:sp macro="" textlink="">
          <xdr:nvSpPr>
            <xdr:cNvPr id="0" name=""/>
            <xdr:cNvSpPr>
              <a:spLocks noTextEdit="1"/>
            </xdr:cNvSpPr>
          </xdr:nvSpPr>
          <xdr:spPr>
            <a:xfrm>
              <a:off x="0" y="4723510"/>
              <a:ext cx="1127448" cy="150661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913620</xdr:colOff>
      <xdr:row>7</xdr:row>
      <xdr:rowOff>22842</xdr:rowOff>
    </xdr:from>
    <xdr:to>
      <xdr:col>15</xdr:col>
      <xdr:colOff>1266968</xdr:colOff>
      <xdr:row>20</xdr:row>
      <xdr:rowOff>12201</xdr:rowOff>
    </xdr:to>
    <xdr:graphicFrame macro="">
      <xdr:nvGraphicFramePr>
        <xdr:cNvPr id="2" name="Chart 1">
          <a:extLst>
            <a:ext uri="{FF2B5EF4-FFF2-40B4-BE49-F238E27FC236}">
              <a16:creationId xmlns:a16="http://schemas.microsoft.com/office/drawing/2014/main" id="{5528870E-DCD8-403C-8A5E-F02345172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534568</xdr:colOff>
      <xdr:row>18</xdr:row>
      <xdr:rowOff>116633</xdr:rowOff>
    </xdr:from>
    <xdr:to>
      <xdr:col>7</xdr:col>
      <xdr:colOff>197839</xdr:colOff>
      <xdr:row>33</xdr:row>
      <xdr:rowOff>23217</xdr:rowOff>
    </xdr:to>
    <xdr:graphicFrame macro="">
      <xdr:nvGraphicFramePr>
        <xdr:cNvPr id="5" name="Chart 4">
          <a:extLst>
            <a:ext uri="{FF2B5EF4-FFF2-40B4-BE49-F238E27FC236}">
              <a16:creationId xmlns:a16="http://schemas.microsoft.com/office/drawing/2014/main" id="{0D40957E-D2D3-4509-9435-B2DEEAD12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116635</xdr:colOff>
      <xdr:row>1</xdr:row>
      <xdr:rowOff>164647</xdr:rowOff>
    </xdr:from>
    <xdr:to>
      <xdr:col>17</xdr:col>
      <xdr:colOff>77756</xdr:colOff>
      <xdr:row>4</xdr:row>
      <xdr:rowOff>68034</xdr:rowOff>
    </xdr:to>
    <xdr:grpSp>
      <xdr:nvGrpSpPr>
        <xdr:cNvPr id="7" name="Group 6">
          <a:extLst>
            <a:ext uri="{FF2B5EF4-FFF2-40B4-BE49-F238E27FC236}">
              <a16:creationId xmlns:a16="http://schemas.microsoft.com/office/drawing/2014/main" id="{A819466A-4314-B265-FD1A-5288724C0120}"/>
            </a:ext>
          </a:extLst>
        </xdr:cNvPr>
        <xdr:cNvGrpSpPr/>
      </xdr:nvGrpSpPr>
      <xdr:grpSpPr>
        <a:xfrm>
          <a:off x="7965235" y="355147"/>
          <a:ext cx="3294871" cy="312962"/>
          <a:chOff x="7861614" y="314483"/>
          <a:chExt cx="3450381" cy="231808"/>
        </a:xfrm>
      </xdr:grpSpPr>
      <xdr:grpSp>
        <xdr:nvGrpSpPr>
          <xdr:cNvPr id="22" name="Group 21">
            <a:extLst>
              <a:ext uri="{FF2B5EF4-FFF2-40B4-BE49-F238E27FC236}">
                <a16:creationId xmlns:a16="http://schemas.microsoft.com/office/drawing/2014/main" id="{AA6D9375-AF53-EA0E-6ABA-3A73BFA24D7E}"/>
              </a:ext>
            </a:extLst>
          </xdr:cNvPr>
          <xdr:cNvGrpSpPr/>
        </xdr:nvGrpSpPr>
        <xdr:grpSpPr>
          <a:xfrm>
            <a:off x="7861614" y="314483"/>
            <a:ext cx="1312115" cy="196114"/>
            <a:chOff x="9266726" y="312420"/>
            <a:chExt cx="1174313" cy="200026"/>
          </a:xfrm>
        </xdr:grpSpPr>
        <xdr:sp macro="" textlink="">
          <xdr:nvSpPr>
            <xdr:cNvPr id="19" name="Rectangle 18">
              <a:extLst>
                <a:ext uri="{FF2B5EF4-FFF2-40B4-BE49-F238E27FC236}">
                  <a16:creationId xmlns:a16="http://schemas.microsoft.com/office/drawing/2014/main" id="{DB113014-5009-C3B0-DDE5-27D9AEDC2614}"/>
                </a:ext>
              </a:extLst>
            </xdr:cNvPr>
            <xdr:cNvSpPr/>
          </xdr:nvSpPr>
          <xdr:spPr>
            <a:xfrm>
              <a:off x="9266726" y="359582"/>
              <a:ext cx="461027" cy="100774"/>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1" name="TextBox 20">
              <a:extLst>
                <a:ext uri="{FF2B5EF4-FFF2-40B4-BE49-F238E27FC236}">
                  <a16:creationId xmlns:a16="http://schemas.microsoft.com/office/drawing/2014/main" id="{53F6BCD4-6AC3-7B0E-76FE-97702D345EF6}"/>
                </a:ext>
              </a:extLst>
            </xdr:cNvPr>
            <xdr:cNvSpPr txBox="1"/>
          </xdr:nvSpPr>
          <xdr:spPr>
            <a:xfrm>
              <a:off x="9659990" y="312420"/>
              <a:ext cx="781049"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Segoe UI Light" panose="020B0502040204020203" pitchFamily="34" charset="0"/>
                  <a:cs typeface="Segoe UI Light" panose="020B0502040204020203" pitchFamily="34" charset="0"/>
                </a:rPr>
                <a:t>Depression</a:t>
              </a:r>
              <a:endParaRPr lang="en-NG" sz="900">
                <a:solidFill>
                  <a:schemeClr val="bg1"/>
                </a:solidFill>
                <a:latin typeface="Segoe UI Light" panose="020B0502040204020203" pitchFamily="34" charset="0"/>
                <a:cs typeface="Segoe UI Light" panose="020B0502040204020203" pitchFamily="34" charset="0"/>
              </a:endParaRPr>
            </a:p>
          </xdr:txBody>
        </xdr:sp>
      </xdr:grpSp>
      <xdr:sp macro="" textlink="">
        <xdr:nvSpPr>
          <xdr:cNvPr id="25" name="TextBox 24">
            <a:extLst>
              <a:ext uri="{FF2B5EF4-FFF2-40B4-BE49-F238E27FC236}">
                <a16:creationId xmlns:a16="http://schemas.microsoft.com/office/drawing/2014/main" id="{E8D3B825-610F-BA0C-B8F5-6FBA4ED20A9F}"/>
              </a:ext>
            </a:extLst>
          </xdr:cNvPr>
          <xdr:cNvSpPr txBox="1"/>
        </xdr:nvSpPr>
        <xdr:spPr>
          <a:xfrm>
            <a:off x="9443147" y="314901"/>
            <a:ext cx="647304"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Segoe UI Light" panose="020B0502040204020203" pitchFamily="34" charset="0"/>
                <a:cs typeface="Segoe UI Light" panose="020B0502040204020203" pitchFamily="34" charset="0"/>
              </a:rPr>
              <a:t>Anxiety</a:t>
            </a:r>
            <a:endParaRPr lang="en-NG" sz="900">
              <a:solidFill>
                <a:schemeClr val="bg1"/>
              </a:solidFill>
              <a:latin typeface="Segoe UI Light" panose="020B0502040204020203" pitchFamily="34" charset="0"/>
              <a:cs typeface="Segoe UI Light" panose="020B0502040204020203" pitchFamily="34" charset="0"/>
            </a:endParaRPr>
          </a:p>
        </xdr:txBody>
      </xdr:sp>
      <xdr:sp macro="" textlink="">
        <xdr:nvSpPr>
          <xdr:cNvPr id="28" name="TextBox 27">
            <a:extLst>
              <a:ext uri="{FF2B5EF4-FFF2-40B4-BE49-F238E27FC236}">
                <a16:creationId xmlns:a16="http://schemas.microsoft.com/office/drawing/2014/main" id="{13B90ECC-77F0-F612-E0B2-242F570D51C1}"/>
              </a:ext>
            </a:extLst>
          </xdr:cNvPr>
          <xdr:cNvSpPr txBox="1"/>
        </xdr:nvSpPr>
        <xdr:spPr>
          <a:xfrm>
            <a:off x="10374508" y="322356"/>
            <a:ext cx="937487" cy="223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Segoe UI Light" panose="020B0502040204020203" pitchFamily="34" charset="0"/>
                <a:cs typeface="Segoe UI Light" panose="020B0502040204020203" pitchFamily="34" charset="0"/>
              </a:rPr>
              <a:t>Panic</a:t>
            </a:r>
            <a:r>
              <a:rPr lang="en-US" sz="900" baseline="0">
                <a:solidFill>
                  <a:schemeClr val="bg1"/>
                </a:solidFill>
                <a:latin typeface="Segoe UI Light" panose="020B0502040204020203" pitchFamily="34" charset="0"/>
                <a:cs typeface="Segoe UI Light" panose="020B0502040204020203" pitchFamily="34" charset="0"/>
              </a:rPr>
              <a:t> Attack</a:t>
            </a:r>
            <a:endParaRPr lang="en-NG" sz="900">
              <a:solidFill>
                <a:schemeClr val="bg1"/>
              </a:solidFill>
              <a:latin typeface="Segoe UI Light" panose="020B0502040204020203" pitchFamily="34" charset="0"/>
              <a:cs typeface="Segoe UI Light" panose="020B0502040204020203" pitchFamily="34" charset="0"/>
            </a:endParaRPr>
          </a:p>
        </xdr:txBody>
      </xdr:sp>
    </xdr:grpSp>
    <xdr:clientData/>
  </xdr:twoCellAnchor>
  <xdr:twoCellAnchor>
    <xdr:from>
      <xdr:col>14</xdr:col>
      <xdr:colOff>126352</xdr:colOff>
      <xdr:row>1</xdr:row>
      <xdr:rowOff>223546</xdr:rowOff>
    </xdr:from>
    <xdr:to>
      <xdr:col>14</xdr:col>
      <xdr:colOff>618262</xdr:colOff>
      <xdr:row>2</xdr:row>
      <xdr:rowOff>103655</xdr:rowOff>
    </xdr:to>
    <xdr:sp macro="" textlink="">
      <xdr:nvSpPr>
        <xdr:cNvPr id="8" name="Rectangle 7">
          <a:extLst>
            <a:ext uri="{FF2B5EF4-FFF2-40B4-BE49-F238E27FC236}">
              <a16:creationId xmlns:a16="http://schemas.microsoft.com/office/drawing/2014/main" id="{F2D49388-B965-48B2-BF00-32F081C483FB}"/>
            </a:ext>
          </a:extLst>
        </xdr:cNvPr>
        <xdr:cNvSpPr/>
      </xdr:nvSpPr>
      <xdr:spPr>
        <a:xfrm>
          <a:off x="9077908" y="417934"/>
          <a:ext cx="491910" cy="132813"/>
        </a:xfrm>
        <a:prstGeom prst="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38879</xdr:colOff>
      <xdr:row>1</xdr:row>
      <xdr:rowOff>233547</xdr:rowOff>
    </xdr:from>
    <xdr:to>
      <xdr:col>15</xdr:col>
      <xdr:colOff>530789</xdr:colOff>
      <xdr:row>2</xdr:row>
      <xdr:rowOff>113656</xdr:rowOff>
    </xdr:to>
    <xdr:sp macro="" textlink="">
      <xdr:nvSpPr>
        <xdr:cNvPr id="9" name="Rectangle 8">
          <a:extLst>
            <a:ext uri="{FF2B5EF4-FFF2-40B4-BE49-F238E27FC236}">
              <a16:creationId xmlns:a16="http://schemas.microsoft.com/office/drawing/2014/main" id="{7B6E00E3-4C6C-43CC-B547-DAD209A3AFB4}"/>
            </a:ext>
          </a:extLst>
        </xdr:cNvPr>
        <xdr:cNvSpPr/>
      </xdr:nvSpPr>
      <xdr:spPr>
        <a:xfrm>
          <a:off x="9981813" y="427935"/>
          <a:ext cx="491910" cy="132813"/>
        </a:xfrm>
        <a:prstGeom prst="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17</xdr:col>
      <xdr:colOff>612321</xdr:colOff>
      <xdr:row>2</xdr:row>
      <xdr:rowOff>0</xdr:rowOff>
    </xdr:from>
    <xdr:to>
      <xdr:col>20</xdr:col>
      <xdr:colOff>68035</xdr:colOff>
      <xdr:row>4</xdr:row>
      <xdr:rowOff>139765</xdr:rowOff>
    </xdr:to>
    <xdr:sp macro="" textlink="">
      <xdr:nvSpPr>
        <xdr:cNvPr id="18" name="Rectangle: Rounded Corners 17">
          <a:hlinkClick xmlns:r="http://schemas.openxmlformats.org/officeDocument/2006/relationships" r:id="rId7"/>
          <a:extLst>
            <a:ext uri="{FF2B5EF4-FFF2-40B4-BE49-F238E27FC236}">
              <a16:creationId xmlns:a16="http://schemas.microsoft.com/office/drawing/2014/main" id="{D8C4EA31-3D21-4716-8C76-B10ED436839E}"/>
            </a:ext>
          </a:extLst>
        </xdr:cNvPr>
        <xdr:cNvSpPr/>
      </xdr:nvSpPr>
      <xdr:spPr>
        <a:xfrm>
          <a:off x="11828494" y="447092"/>
          <a:ext cx="1292679"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return</a:t>
          </a:r>
          <a:r>
            <a:rPr lang="en-US" sz="1100" baseline="0"/>
            <a:t> to index</a:t>
          </a:r>
          <a:endParaRPr lang="en-NG"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xdr:row>
      <xdr:rowOff>95250</xdr:rowOff>
    </xdr:from>
    <xdr:to>
      <xdr:col>3</xdr:col>
      <xdr:colOff>200025</xdr:colOff>
      <xdr:row>8</xdr:row>
      <xdr:rowOff>9526</xdr:rowOff>
    </xdr:to>
    <xdr:sp macro="" textlink="">
      <xdr:nvSpPr>
        <xdr:cNvPr id="2" name="TextBox 1">
          <a:extLst>
            <a:ext uri="{FF2B5EF4-FFF2-40B4-BE49-F238E27FC236}">
              <a16:creationId xmlns:a16="http://schemas.microsoft.com/office/drawing/2014/main" id="{30042FC6-BCBB-5C6A-3C9C-0C68042968BA}"/>
            </a:ext>
          </a:extLst>
        </xdr:cNvPr>
        <xdr:cNvSpPr txBox="1"/>
      </xdr:nvSpPr>
      <xdr:spPr>
        <a:xfrm>
          <a:off x="28575" y="828675"/>
          <a:ext cx="2000250" cy="866776"/>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Higher academic performers, especially females, seem to be at a greater risk of experiencing panic attacks.</a:t>
          </a:r>
          <a:endParaRPr lang="en-NG" sz="1100">
            <a:latin typeface="Gill Sans MT" panose="020B0502020104020203" pitchFamily="34" charset="0"/>
          </a:endParaRPr>
        </a:p>
      </xdr:txBody>
    </xdr:sp>
    <xdr:clientData/>
  </xdr:twoCellAnchor>
  <xdr:twoCellAnchor>
    <xdr:from>
      <xdr:col>3</xdr:col>
      <xdr:colOff>209550</xdr:colOff>
      <xdr:row>3</xdr:row>
      <xdr:rowOff>104775</xdr:rowOff>
    </xdr:from>
    <xdr:to>
      <xdr:col>7</xdr:col>
      <xdr:colOff>171450</xdr:colOff>
      <xdr:row>8</xdr:row>
      <xdr:rowOff>19051</xdr:rowOff>
    </xdr:to>
    <xdr:sp macro="" textlink="">
      <xdr:nvSpPr>
        <xdr:cNvPr id="3" name="TextBox 2">
          <a:extLst>
            <a:ext uri="{FF2B5EF4-FFF2-40B4-BE49-F238E27FC236}">
              <a16:creationId xmlns:a16="http://schemas.microsoft.com/office/drawing/2014/main" id="{8369C730-DC42-4782-B79B-5E39574C6991}"/>
            </a:ext>
          </a:extLst>
        </xdr:cNvPr>
        <xdr:cNvSpPr txBox="1"/>
      </xdr:nvSpPr>
      <xdr:spPr>
        <a:xfrm>
          <a:off x="2038350" y="838200"/>
          <a:ext cx="2400300" cy="866776"/>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Gender and marital status influence the prevalence of mental health issues, with single females being a particularly vulnerable group</a:t>
          </a:r>
          <a:r>
            <a:rPr lang="gsw-FR"/>
            <a:t>.</a:t>
          </a:r>
          <a:endParaRPr lang="en-NG" sz="1100">
            <a:latin typeface="Gill Sans MT" panose="020B0502020104020203" pitchFamily="34" charset="0"/>
          </a:endParaRPr>
        </a:p>
      </xdr:txBody>
    </xdr:sp>
    <xdr:clientData/>
  </xdr:twoCellAnchor>
  <xdr:twoCellAnchor>
    <xdr:from>
      <xdr:col>7</xdr:col>
      <xdr:colOff>190499</xdr:colOff>
      <xdr:row>3</xdr:row>
      <xdr:rowOff>104775</xdr:rowOff>
    </xdr:from>
    <xdr:to>
      <xdr:col>11</xdr:col>
      <xdr:colOff>447675</xdr:colOff>
      <xdr:row>8</xdr:row>
      <xdr:rowOff>38100</xdr:rowOff>
    </xdr:to>
    <xdr:sp macro="" textlink="">
      <xdr:nvSpPr>
        <xdr:cNvPr id="4" name="TextBox 3">
          <a:extLst>
            <a:ext uri="{FF2B5EF4-FFF2-40B4-BE49-F238E27FC236}">
              <a16:creationId xmlns:a16="http://schemas.microsoft.com/office/drawing/2014/main" id="{219C3042-6D44-4CC9-B43E-9BF825C67E97}"/>
            </a:ext>
          </a:extLst>
        </xdr:cNvPr>
        <xdr:cNvSpPr txBox="1"/>
      </xdr:nvSpPr>
      <xdr:spPr>
        <a:xfrm>
          <a:off x="4457699" y="838200"/>
          <a:ext cx="2695576" cy="885825"/>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Mental health issues are particularly prevalent in technical and science-related fields, suggesting that academic pressure in these areas could be a contributing factor.</a:t>
          </a:r>
          <a:endParaRPr lang="en-NG" sz="1100">
            <a:latin typeface="Gill Sans MT" panose="020B0502020104020203" pitchFamily="34" charset="0"/>
          </a:endParaRPr>
        </a:p>
      </xdr:txBody>
    </xdr:sp>
    <xdr:clientData/>
  </xdr:twoCellAnchor>
  <xdr:twoCellAnchor>
    <xdr:from>
      <xdr:col>11</xdr:col>
      <xdr:colOff>466723</xdr:colOff>
      <xdr:row>3</xdr:row>
      <xdr:rowOff>85725</xdr:rowOff>
    </xdr:from>
    <xdr:to>
      <xdr:col>15</xdr:col>
      <xdr:colOff>371474</xdr:colOff>
      <xdr:row>8</xdr:row>
      <xdr:rowOff>38100</xdr:rowOff>
    </xdr:to>
    <xdr:sp macro="" textlink="">
      <xdr:nvSpPr>
        <xdr:cNvPr id="5" name="TextBox 4">
          <a:extLst>
            <a:ext uri="{FF2B5EF4-FFF2-40B4-BE49-F238E27FC236}">
              <a16:creationId xmlns:a16="http://schemas.microsoft.com/office/drawing/2014/main" id="{251CA9FA-483F-4C0B-B080-9925CA8E63A4}"/>
            </a:ext>
          </a:extLst>
        </xdr:cNvPr>
        <xdr:cNvSpPr txBox="1"/>
      </xdr:nvSpPr>
      <xdr:spPr>
        <a:xfrm>
          <a:off x="7172323" y="819150"/>
          <a:ext cx="2343151" cy="904875"/>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There’s a notable number of severe cases, emphasizing the need for targeted interventions for students showing acute symptoms</a:t>
          </a:r>
          <a:endParaRPr lang="en-NG" sz="1100">
            <a:latin typeface="Gill Sans MT" panose="020B0502020104020203" pitchFamily="34" charset="0"/>
          </a:endParaRPr>
        </a:p>
      </xdr:txBody>
    </xdr:sp>
    <xdr:clientData/>
  </xdr:twoCellAnchor>
  <xdr:twoCellAnchor>
    <xdr:from>
      <xdr:col>15</xdr:col>
      <xdr:colOff>390524</xdr:colOff>
      <xdr:row>3</xdr:row>
      <xdr:rowOff>85725</xdr:rowOff>
    </xdr:from>
    <xdr:to>
      <xdr:col>20</xdr:col>
      <xdr:colOff>0</xdr:colOff>
      <xdr:row>8</xdr:row>
      <xdr:rowOff>76200</xdr:rowOff>
    </xdr:to>
    <xdr:sp macro="" textlink="">
      <xdr:nvSpPr>
        <xdr:cNvPr id="6" name="TextBox 5">
          <a:extLst>
            <a:ext uri="{FF2B5EF4-FFF2-40B4-BE49-F238E27FC236}">
              <a16:creationId xmlns:a16="http://schemas.microsoft.com/office/drawing/2014/main" id="{2152589B-AA9B-4581-AF7D-DDA2003E1048}"/>
            </a:ext>
          </a:extLst>
        </xdr:cNvPr>
        <xdr:cNvSpPr txBox="1"/>
      </xdr:nvSpPr>
      <xdr:spPr>
        <a:xfrm>
          <a:off x="9534524" y="819150"/>
          <a:ext cx="2657476" cy="942975"/>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Female students are disproportionately affected by mental health conditions, which could be linked to societal, academic, or personal factors</a:t>
          </a:r>
          <a:endParaRPr lang="en-NG" sz="1100">
            <a:latin typeface="Gill Sans MT" panose="020B0502020104020203" pitchFamily="34" charset="0"/>
          </a:endParaRPr>
        </a:p>
      </xdr:txBody>
    </xdr:sp>
    <xdr:clientData/>
  </xdr:twoCellAnchor>
  <xdr:twoCellAnchor>
    <xdr:from>
      <xdr:col>20</xdr:col>
      <xdr:colOff>47624</xdr:colOff>
      <xdr:row>15</xdr:row>
      <xdr:rowOff>190499</xdr:rowOff>
    </xdr:from>
    <xdr:to>
      <xdr:col>23</xdr:col>
      <xdr:colOff>276225</xdr:colOff>
      <xdr:row>21</xdr:row>
      <xdr:rowOff>28574</xdr:rowOff>
    </xdr:to>
    <xdr:sp macro="" textlink="">
      <xdr:nvSpPr>
        <xdr:cNvPr id="7" name="TextBox 6">
          <a:extLst>
            <a:ext uri="{FF2B5EF4-FFF2-40B4-BE49-F238E27FC236}">
              <a16:creationId xmlns:a16="http://schemas.microsoft.com/office/drawing/2014/main" id="{2BBBBEC3-0EE8-48B2-B5ED-CBA6758AE974}"/>
            </a:ext>
          </a:extLst>
        </xdr:cNvPr>
        <xdr:cNvSpPr txBox="1"/>
      </xdr:nvSpPr>
      <xdr:spPr>
        <a:xfrm>
          <a:off x="12239624" y="2828924"/>
          <a:ext cx="2057401" cy="981075"/>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sz="1050">
              <a:latin typeface="Gill Sans MT" panose="020B0502020104020203" pitchFamily="34" charset="0"/>
            </a:rPr>
            <a:t>A very low percentage of students sought treatment, raising concerns about accessibility or awareness of mental health services.</a:t>
          </a:r>
          <a:endParaRPr lang="en-NG" sz="1050">
            <a:latin typeface="Gill Sans MT" panose="020B0502020104020203" pitchFamily="34" charset="0"/>
          </a:endParaRPr>
        </a:p>
      </xdr:txBody>
    </xdr:sp>
    <xdr:clientData/>
  </xdr:twoCellAnchor>
  <xdr:twoCellAnchor>
    <xdr:from>
      <xdr:col>3</xdr:col>
      <xdr:colOff>161925</xdr:colOff>
      <xdr:row>31</xdr:row>
      <xdr:rowOff>142875</xdr:rowOff>
    </xdr:from>
    <xdr:to>
      <xdr:col>6</xdr:col>
      <xdr:colOff>419100</xdr:colOff>
      <xdr:row>37</xdr:row>
      <xdr:rowOff>142874</xdr:rowOff>
    </xdr:to>
    <xdr:sp macro="" textlink="">
      <xdr:nvSpPr>
        <xdr:cNvPr id="8" name="TextBox 7">
          <a:extLst>
            <a:ext uri="{FF2B5EF4-FFF2-40B4-BE49-F238E27FC236}">
              <a16:creationId xmlns:a16="http://schemas.microsoft.com/office/drawing/2014/main" id="{42E3A875-5FED-42E5-9ADE-BB726F225127}"/>
            </a:ext>
          </a:extLst>
        </xdr:cNvPr>
        <xdr:cNvSpPr txBox="1"/>
      </xdr:nvSpPr>
      <xdr:spPr>
        <a:xfrm>
          <a:off x="1990725" y="5829300"/>
          <a:ext cx="2085975" cy="1142999"/>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Address the low percentage (6%) of students seeking treatment by raising awareness and providing easily accessible mental health services.</a:t>
          </a:r>
          <a:endParaRPr lang="en-NG" sz="1100">
            <a:latin typeface="Gill Sans MT" panose="020B0502020104020203" pitchFamily="34" charset="0"/>
          </a:endParaRPr>
        </a:p>
      </xdr:txBody>
    </xdr:sp>
    <xdr:clientData/>
  </xdr:twoCellAnchor>
  <xdr:twoCellAnchor>
    <xdr:from>
      <xdr:col>4</xdr:col>
      <xdr:colOff>552450</xdr:colOff>
      <xdr:row>38</xdr:row>
      <xdr:rowOff>9524</xdr:rowOff>
    </xdr:from>
    <xdr:to>
      <xdr:col>8</xdr:col>
      <xdr:colOff>276225</xdr:colOff>
      <xdr:row>44</xdr:row>
      <xdr:rowOff>109140</xdr:rowOff>
    </xdr:to>
    <xdr:sp macro="" textlink="">
      <xdr:nvSpPr>
        <xdr:cNvPr id="9" name="TextBox 8">
          <a:extLst>
            <a:ext uri="{FF2B5EF4-FFF2-40B4-BE49-F238E27FC236}">
              <a16:creationId xmlns:a16="http://schemas.microsoft.com/office/drawing/2014/main" id="{E4ED1DFF-CB96-4F57-9A55-2961413BFB15}"/>
            </a:ext>
          </a:extLst>
        </xdr:cNvPr>
        <xdr:cNvSpPr txBox="1"/>
      </xdr:nvSpPr>
      <xdr:spPr>
        <a:xfrm>
          <a:off x="2973388" y="7341790"/>
          <a:ext cx="2144712" cy="1230709"/>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Focus mental health support on </a:t>
          </a:r>
          <a:r>
            <a:rPr lang="gsw-FR" b="1">
              <a:latin typeface="Gill Sans MT" panose="020B0502020104020203" pitchFamily="34" charset="0"/>
            </a:rPr>
            <a:t>high-performing students</a:t>
          </a:r>
          <a:r>
            <a:rPr lang="gsw-FR">
              <a:latin typeface="Gill Sans MT" panose="020B0502020104020203" pitchFamily="34" charset="0"/>
            </a:rPr>
            <a:t>, particularly those with </a:t>
          </a:r>
          <a:r>
            <a:rPr lang="gsw-FR" b="1">
              <a:latin typeface="Gill Sans MT" panose="020B0502020104020203" pitchFamily="34" charset="0"/>
            </a:rPr>
            <a:t>CGPAs of 3.50-4.00</a:t>
          </a:r>
          <a:r>
            <a:rPr lang="gsw-FR">
              <a:latin typeface="Gill Sans MT" panose="020B0502020104020203" pitchFamily="34" charset="0"/>
            </a:rPr>
            <a:t>, and offer specialized programs for </a:t>
          </a:r>
          <a:r>
            <a:rPr lang="gsw-FR" b="1">
              <a:latin typeface="Gill Sans MT" panose="020B0502020104020203" pitchFamily="34" charset="0"/>
            </a:rPr>
            <a:t>female students</a:t>
          </a:r>
          <a:r>
            <a:rPr lang="gsw-FR">
              <a:latin typeface="Gill Sans MT" panose="020B0502020104020203" pitchFamily="34" charset="0"/>
            </a:rPr>
            <a:t>.</a:t>
          </a:r>
          <a:endParaRPr lang="en-NG" sz="1100">
            <a:latin typeface="Gill Sans MT" panose="020B0502020104020203" pitchFamily="34" charset="0"/>
          </a:endParaRPr>
        </a:p>
      </xdr:txBody>
    </xdr:sp>
    <xdr:clientData/>
  </xdr:twoCellAnchor>
  <xdr:twoCellAnchor>
    <xdr:from>
      <xdr:col>8</xdr:col>
      <xdr:colOff>390525</xdr:colOff>
      <xdr:row>38</xdr:row>
      <xdr:rowOff>28575</xdr:rowOff>
    </xdr:from>
    <xdr:to>
      <xdr:col>12</xdr:col>
      <xdr:colOff>47625</xdr:colOff>
      <xdr:row>44</xdr:row>
      <xdr:rowOff>128985</xdr:rowOff>
    </xdr:to>
    <xdr:sp macro="" textlink="">
      <xdr:nvSpPr>
        <xdr:cNvPr id="10" name="TextBox 9">
          <a:extLst>
            <a:ext uri="{FF2B5EF4-FFF2-40B4-BE49-F238E27FC236}">
              <a16:creationId xmlns:a16="http://schemas.microsoft.com/office/drawing/2014/main" id="{F801F609-7629-43E5-9CBF-FBFA8C4157C1}"/>
            </a:ext>
          </a:extLst>
        </xdr:cNvPr>
        <xdr:cNvSpPr txBox="1"/>
      </xdr:nvSpPr>
      <xdr:spPr>
        <a:xfrm>
          <a:off x="5232400" y="7360841"/>
          <a:ext cx="2078038" cy="1231503"/>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Given the higher prevalence of mental health issues among </a:t>
          </a:r>
          <a:r>
            <a:rPr lang="gsw-FR" b="1">
              <a:latin typeface="Gill Sans MT" panose="020B0502020104020203" pitchFamily="34" charset="0"/>
            </a:rPr>
            <a:t>female students</a:t>
          </a:r>
          <a:r>
            <a:rPr lang="gsw-FR">
              <a:latin typeface="Gill Sans MT" panose="020B0502020104020203" pitchFamily="34" charset="0"/>
            </a:rPr>
            <a:t>, gender-specific support initiatives could be beneficial.</a:t>
          </a:r>
          <a:endParaRPr lang="en-NG" sz="1100">
            <a:latin typeface="Gill Sans MT" panose="020B0502020104020203" pitchFamily="34" charset="0"/>
          </a:endParaRPr>
        </a:p>
      </xdr:txBody>
    </xdr:sp>
    <xdr:clientData/>
  </xdr:twoCellAnchor>
  <xdr:twoCellAnchor>
    <xdr:from>
      <xdr:col>9</xdr:col>
      <xdr:colOff>495300</xdr:colOff>
      <xdr:row>31</xdr:row>
      <xdr:rowOff>104776</xdr:rowOff>
    </xdr:from>
    <xdr:to>
      <xdr:col>13</xdr:col>
      <xdr:colOff>190500</xdr:colOff>
      <xdr:row>37</xdr:row>
      <xdr:rowOff>161926</xdr:rowOff>
    </xdr:to>
    <xdr:sp macro="" textlink="">
      <xdr:nvSpPr>
        <xdr:cNvPr id="11" name="TextBox 10">
          <a:extLst>
            <a:ext uri="{FF2B5EF4-FFF2-40B4-BE49-F238E27FC236}">
              <a16:creationId xmlns:a16="http://schemas.microsoft.com/office/drawing/2014/main" id="{FE04C1AD-ABDD-4208-995F-83B58978E88E}"/>
            </a:ext>
          </a:extLst>
        </xdr:cNvPr>
        <xdr:cNvSpPr txBox="1"/>
      </xdr:nvSpPr>
      <xdr:spPr>
        <a:xfrm>
          <a:off x="5981700" y="5791201"/>
          <a:ext cx="2133600" cy="1200150"/>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Offer stress management workshops or counseling sessions for students in </a:t>
          </a:r>
          <a:r>
            <a:rPr lang="gsw-FR" b="1">
              <a:latin typeface="Gill Sans MT" panose="020B0502020104020203" pitchFamily="34" charset="0"/>
            </a:rPr>
            <a:t>Engineering</a:t>
          </a:r>
          <a:r>
            <a:rPr lang="gsw-FR">
              <a:latin typeface="Gill Sans MT" panose="020B0502020104020203" pitchFamily="34" charset="0"/>
            </a:rPr>
            <a:t>, </a:t>
          </a:r>
          <a:r>
            <a:rPr lang="gsw-FR" b="1">
              <a:latin typeface="Gill Sans MT" panose="020B0502020104020203" pitchFamily="34" charset="0"/>
            </a:rPr>
            <a:t>Computer Science</a:t>
          </a:r>
          <a:r>
            <a:rPr lang="gsw-FR">
              <a:latin typeface="Gill Sans MT" panose="020B0502020104020203" pitchFamily="34" charset="0"/>
            </a:rPr>
            <a:t>, and other demanding courses.</a:t>
          </a:r>
          <a:endParaRPr lang="en-NG" sz="1100">
            <a:latin typeface="Gill Sans MT" panose="020B0502020104020203" pitchFamily="34" charset="0"/>
          </a:endParaRPr>
        </a:p>
      </xdr:txBody>
    </xdr:sp>
    <xdr:clientData/>
  </xdr:twoCellAnchor>
  <xdr:twoCellAnchor>
    <xdr:from>
      <xdr:col>0</xdr:col>
      <xdr:colOff>0</xdr:colOff>
      <xdr:row>16</xdr:row>
      <xdr:rowOff>76199</xdr:rowOff>
    </xdr:from>
    <xdr:to>
      <xdr:col>3</xdr:col>
      <xdr:colOff>342900</xdr:colOff>
      <xdr:row>22</xdr:row>
      <xdr:rowOff>161924</xdr:rowOff>
    </xdr:to>
    <xdr:sp macro="" textlink="">
      <xdr:nvSpPr>
        <xdr:cNvPr id="12" name="TextBox 11">
          <a:extLst>
            <a:ext uri="{FF2B5EF4-FFF2-40B4-BE49-F238E27FC236}">
              <a16:creationId xmlns:a16="http://schemas.microsoft.com/office/drawing/2014/main" id="{989CD950-76E1-41D7-9A38-36FE4B993DF9}"/>
            </a:ext>
          </a:extLst>
        </xdr:cNvPr>
        <xdr:cNvSpPr txBox="1"/>
      </xdr:nvSpPr>
      <xdr:spPr>
        <a:xfrm>
          <a:off x="0" y="2905124"/>
          <a:ext cx="2171700" cy="1228725"/>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b="1">
              <a:latin typeface="Gill Sans MT" panose="020B0502020104020203" pitchFamily="34" charset="0"/>
            </a:rPr>
            <a:t>Year 1 Students</a:t>
          </a:r>
          <a:r>
            <a:rPr lang="gsw-FR">
              <a:latin typeface="Gill Sans MT" panose="020B0502020104020203" pitchFamily="34" charset="0"/>
            </a:rPr>
            <a:t>:</a:t>
          </a:r>
        </a:p>
        <a:p>
          <a:r>
            <a:rPr lang="gsw-FR">
              <a:latin typeface="Gill Sans MT" panose="020B0502020104020203" pitchFamily="34" charset="0"/>
            </a:rPr>
            <a:t>Likely to experience </a:t>
          </a:r>
          <a:r>
            <a:rPr lang="gsw-FR" b="1">
              <a:latin typeface="Gill Sans MT" panose="020B0502020104020203" pitchFamily="34" charset="0"/>
            </a:rPr>
            <a:t>anxiety</a:t>
          </a:r>
          <a:r>
            <a:rPr lang="gsw-FR">
              <a:latin typeface="Gill Sans MT" panose="020B0502020104020203" pitchFamily="34" charset="0"/>
            </a:rPr>
            <a:t> and </a:t>
          </a:r>
          <a:r>
            <a:rPr lang="gsw-FR" b="1">
              <a:latin typeface="Gill Sans MT" panose="020B0502020104020203" pitchFamily="34" charset="0"/>
            </a:rPr>
            <a:t>depression</a:t>
          </a:r>
          <a:r>
            <a:rPr lang="gsw-FR">
              <a:latin typeface="Gill Sans MT" panose="020B0502020104020203" pitchFamily="34" charset="0"/>
            </a:rPr>
            <a:t> due to the stress of adjusting to university life, academic workload, and new social environments.</a:t>
          </a:r>
        </a:p>
        <a:p>
          <a:endParaRPr lang="en-NG" sz="1100">
            <a:latin typeface="Gill Sans MT" panose="020B0502020104020203" pitchFamily="34" charset="0"/>
          </a:endParaRPr>
        </a:p>
      </xdr:txBody>
    </xdr:sp>
    <xdr:clientData/>
  </xdr:twoCellAnchor>
  <xdr:twoCellAnchor>
    <xdr:from>
      <xdr:col>3</xdr:col>
      <xdr:colOff>352425</xdr:colOff>
      <xdr:row>16</xdr:row>
      <xdr:rowOff>66675</xdr:rowOff>
    </xdr:from>
    <xdr:to>
      <xdr:col>6</xdr:col>
      <xdr:colOff>371475</xdr:colOff>
      <xdr:row>23</xdr:row>
      <xdr:rowOff>95250</xdr:rowOff>
    </xdr:to>
    <xdr:sp macro="" textlink="">
      <xdr:nvSpPr>
        <xdr:cNvPr id="13" name="TextBox 12">
          <a:extLst>
            <a:ext uri="{FF2B5EF4-FFF2-40B4-BE49-F238E27FC236}">
              <a16:creationId xmlns:a16="http://schemas.microsoft.com/office/drawing/2014/main" id="{60F65FB9-7417-4066-B76C-7DA80D8DA1B1}"/>
            </a:ext>
          </a:extLst>
        </xdr:cNvPr>
        <xdr:cNvSpPr txBox="1"/>
      </xdr:nvSpPr>
      <xdr:spPr>
        <a:xfrm>
          <a:off x="2181225" y="2895600"/>
          <a:ext cx="1847850" cy="1362075"/>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b="1">
              <a:latin typeface="Gill Sans MT" panose="020B0502020104020203" pitchFamily="34" charset="0"/>
            </a:rPr>
            <a:t>Year 2</a:t>
          </a:r>
          <a:r>
            <a:rPr lang="gsw-FR">
              <a:latin typeface="Gill Sans MT" panose="020B0502020104020203" pitchFamily="34" charset="0"/>
            </a:rPr>
            <a:t>:</a:t>
          </a:r>
        </a:p>
        <a:p>
          <a:r>
            <a:rPr lang="gsw-FR">
              <a:latin typeface="Gill Sans MT" panose="020B0502020104020203" pitchFamily="34" charset="0"/>
            </a:rPr>
            <a:t>Mental conditions may stem from </a:t>
          </a:r>
          <a:r>
            <a:rPr lang="gsw-FR" b="1">
              <a:latin typeface="Gill Sans MT" panose="020B0502020104020203" pitchFamily="34" charset="0"/>
            </a:rPr>
            <a:t>academic pressure</a:t>
          </a:r>
          <a:r>
            <a:rPr lang="gsw-FR">
              <a:latin typeface="Gill Sans MT" panose="020B0502020104020203" pitchFamily="34" charset="0"/>
            </a:rPr>
            <a:t> as coursework intensifies, alongside balancing social life and growing responsibilities.</a:t>
          </a:r>
        </a:p>
        <a:p>
          <a:endParaRPr lang="en-NG" sz="1100">
            <a:latin typeface="Gill Sans MT" panose="020B0502020104020203" pitchFamily="34" charset="0"/>
          </a:endParaRPr>
        </a:p>
      </xdr:txBody>
    </xdr:sp>
    <xdr:clientData/>
  </xdr:twoCellAnchor>
  <xdr:twoCellAnchor>
    <xdr:from>
      <xdr:col>6</xdr:col>
      <xdr:colOff>390525</xdr:colOff>
      <xdr:row>16</xdr:row>
      <xdr:rowOff>57150</xdr:rowOff>
    </xdr:from>
    <xdr:to>
      <xdr:col>9</xdr:col>
      <xdr:colOff>409575</xdr:colOff>
      <xdr:row>21</xdr:row>
      <xdr:rowOff>123825</xdr:rowOff>
    </xdr:to>
    <xdr:sp macro="" textlink="">
      <xdr:nvSpPr>
        <xdr:cNvPr id="14" name="TextBox 13">
          <a:extLst>
            <a:ext uri="{FF2B5EF4-FFF2-40B4-BE49-F238E27FC236}">
              <a16:creationId xmlns:a16="http://schemas.microsoft.com/office/drawing/2014/main" id="{BB8E29F9-EDFD-4F3D-B2DF-BC8AFC14A88A}"/>
            </a:ext>
          </a:extLst>
        </xdr:cNvPr>
        <xdr:cNvSpPr txBox="1"/>
      </xdr:nvSpPr>
      <xdr:spPr>
        <a:xfrm>
          <a:off x="4048125" y="2886075"/>
          <a:ext cx="1847850" cy="1019175"/>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gsw-FR" sz="1050" b="1">
              <a:solidFill>
                <a:schemeClr val="dk1"/>
              </a:solidFill>
              <a:effectLst/>
              <a:latin typeface="Gill Sans MT" panose="020B0502020104020203" pitchFamily="34" charset="0"/>
              <a:ea typeface="+mn-ea"/>
              <a:cs typeface="+mn-cs"/>
            </a:rPr>
            <a:t>Year 3</a:t>
          </a:r>
          <a:r>
            <a:rPr lang="gsw-FR" sz="1050">
              <a:solidFill>
                <a:schemeClr val="dk1"/>
              </a:solidFill>
              <a:effectLst/>
              <a:latin typeface="Gill Sans MT" panose="020B0502020104020203" pitchFamily="34" charset="0"/>
              <a:ea typeface="+mn-ea"/>
              <a:cs typeface="+mn-cs"/>
            </a:rPr>
            <a:t>:</a:t>
          </a:r>
          <a:endParaRPr lang="gsw-FR" sz="1050">
            <a:latin typeface="Gill Sans MT" panose="020B0502020104020203" pitchFamily="34" charset="0"/>
          </a:endParaRPr>
        </a:p>
        <a:p>
          <a:r>
            <a:rPr lang="gsw-FR" sz="1100">
              <a:solidFill>
                <a:schemeClr val="dk1"/>
              </a:solidFill>
              <a:effectLst/>
              <a:latin typeface="+mn-lt"/>
              <a:ea typeface="+mn-ea"/>
              <a:cs typeface="+mn-cs"/>
            </a:rPr>
            <a:t>Distorted mental health may arise from </a:t>
          </a:r>
          <a:r>
            <a:rPr lang="gsw-FR" sz="1050">
              <a:solidFill>
                <a:schemeClr val="dk1"/>
              </a:solidFill>
              <a:effectLst/>
              <a:latin typeface="Gill Sans MT" panose="020B0502020104020203" pitchFamily="34" charset="0"/>
              <a:ea typeface="+mn-ea"/>
              <a:cs typeface="+mn-cs"/>
            </a:rPr>
            <a:t>s</a:t>
          </a:r>
          <a:r>
            <a:rPr lang="gsw-FR" sz="1050">
              <a:latin typeface="Gill Sans MT" panose="020B0502020104020203" pitchFamily="34" charset="0"/>
            </a:rPr>
            <a:t>tudents internships.</a:t>
          </a:r>
          <a:endParaRPr lang="en-NG" sz="1050">
            <a:latin typeface="Gill Sans MT" panose="020B0502020104020203" pitchFamily="34" charset="0"/>
          </a:endParaRPr>
        </a:p>
      </xdr:txBody>
    </xdr:sp>
    <xdr:clientData/>
  </xdr:twoCellAnchor>
  <xdr:twoCellAnchor>
    <xdr:from>
      <xdr:col>9</xdr:col>
      <xdr:colOff>428624</xdr:colOff>
      <xdr:row>16</xdr:row>
      <xdr:rowOff>28575</xdr:rowOff>
    </xdr:from>
    <xdr:to>
      <xdr:col>12</xdr:col>
      <xdr:colOff>533399</xdr:colOff>
      <xdr:row>24</xdr:row>
      <xdr:rowOff>47625</xdr:rowOff>
    </xdr:to>
    <xdr:sp macro="" textlink="">
      <xdr:nvSpPr>
        <xdr:cNvPr id="15" name="TextBox 14">
          <a:extLst>
            <a:ext uri="{FF2B5EF4-FFF2-40B4-BE49-F238E27FC236}">
              <a16:creationId xmlns:a16="http://schemas.microsoft.com/office/drawing/2014/main" id="{A99A4EFE-B8F6-4757-9B9C-202EB77602CD}"/>
            </a:ext>
          </a:extLst>
        </xdr:cNvPr>
        <xdr:cNvSpPr txBox="1"/>
      </xdr:nvSpPr>
      <xdr:spPr>
        <a:xfrm>
          <a:off x="5915024" y="2857500"/>
          <a:ext cx="1933575" cy="1543050"/>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b="1">
              <a:latin typeface="Gill Sans MT" panose="020B0502020104020203" pitchFamily="34" charset="0"/>
            </a:rPr>
            <a:t>Year 4</a:t>
          </a:r>
          <a:r>
            <a:rPr lang="gsw-FR">
              <a:latin typeface="Gill Sans MT" panose="020B0502020104020203" pitchFamily="34" charset="0"/>
            </a:rPr>
            <a:t>:</a:t>
          </a:r>
        </a:p>
        <a:p>
          <a:r>
            <a:rPr lang="gsw-FR" b="1">
              <a:latin typeface="Gill Sans MT" panose="020B0502020104020203" pitchFamily="34" charset="0"/>
            </a:rPr>
            <a:t>Graduation anxiety</a:t>
          </a:r>
          <a:r>
            <a:rPr lang="gsw-FR">
              <a:latin typeface="Gill Sans MT" panose="020B0502020104020203" pitchFamily="34" charset="0"/>
            </a:rPr>
            <a:t> and concerns about future employment may cause panic attacks, especially with looming deadlines and academic expectations.</a:t>
          </a:r>
        </a:p>
      </xdr:txBody>
    </xdr:sp>
    <xdr:clientData/>
  </xdr:twoCellAnchor>
  <xdr:twoCellAnchor>
    <xdr:from>
      <xdr:col>20</xdr:col>
      <xdr:colOff>19049</xdr:colOff>
      <xdr:row>3</xdr:row>
      <xdr:rowOff>76199</xdr:rowOff>
    </xdr:from>
    <xdr:to>
      <xdr:col>23</xdr:col>
      <xdr:colOff>47624</xdr:colOff>
      <xdr:row>11</xdr:row>
      <xdr:rowOff>114300</xdr:rowOff>
    </xdr:to>
    <xdr:sp macro="" textlink="">
      <xdr:nvSpPr>
        <xdr:cNvPr id="16" name="TextBox 15">
          <a:extLst>
            <a:ext uri="{FF2B5EF4-FFF2-40B4-BE49-F238E27FC236}">
              <a16:creationId xmlns:a16="http://schemas.microsoft.com/office/drawing/2014/main" id="{076DC45B-A124-4D45-A6B9-4D080EE99F1B}"/>
            </a:ext>
          </a:extLst>
        </xdr:cNvPr>
        <xdr:cNvSpPr txBox="1"/>
      </xdr:nvSpPr>
      <xdr:spPr>
        <a:xfrm>
          <a:off x="12211049" y="809624"/>
          <a:ext cx="1857375" cy="1371601"/>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a:latin typeface="Gill Sans MT" panose="020B0502020104020203" pitchFamily="34" charset="0"/>
            </a:rPr>
            <a:t>Although male students are less affected, some may experience </a:t>
          </a:r>
          <a:r>
            <a:rPr lang="gsw-FR" b="1">
              <a:latin typeface="Gill Sans MT" panose="020B0502020104020203" pitchFamily="34" charset="0"/>
            </a:rPr>
            <a:t>stress</a:t>
          </a:r>
          <a:r>
            <a:rPr lang="gsw-FR">
              <a:latin typeface="Gill Sans MT" panose="020B0502020104020203" pitchFamily="34" charset="0"/>
            </a:rPr>
            <a:t> related to performance expectations or societal norms around emotional restraint.</a:t>
          </a:r>
        </a:p>
      </xdr:txBody>
    </xdr:sp>
    <xdr:clientData/>
  </xdr:twoCellAnchor>
  <xdr:twoCellAnchor>
    <xdr:from>
      <xdr:col>12</xdr:col>
      <xdr:colOff>552450</xdr:colOff>
      <xdr:row>16</xdr:row>
      <xdr:rowOff>57150</xdr:rowOff>
    </xdr:from>
    <xdr:to>
      <xdr:col>16</xdr:col>
      <xdr:colOff>323850</xdr:colOff>
      <xdr:row>22</xdr:row>
      <xdr:rowOff>161926</xdr:rowOff>
    </xdr:to>
    <xdr:sp macro="" textlink="">
      <xdr:nvSpPr>
        <xdr:cNvPr id="17" name="TextBox 16">
          <a:extLst>
            <a:ext uri="{FF2B5EF4-FFF2-40B4-BE49-F238E27FC236}">
              <a16:creationId xmlns:a16="http://schemas.microsoft.com/office/drawing/2014/main" id="{D9D918D6-BF5D-4C7E-90C9-157F9B5154F0}"/>
            </a:ext>
          </a:extLst>
        </xdr:cNvPr>
        <xdr:cNvSpPr txBox="1"/>
      </xdr:nvSpPr>
      <xdr:spPr>
        <a:xfrm>
          <a:off x="7867650" y="2886075"/>
          <a:ext cx="2209800" cy="1247776"/>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b="1">
              <a:latin typeface="Gill Sans MT" panose="020B0502020104020203" pitchFamily="34" charset="0"/>
            </a:rPr>
            <a:t>Single Students</a:t>
          </a:r>
          <a:r>
            <a:rPr lang="gsw-FR">
              <a:latin typeface="Gill Sans MT" panose="020B0502020104020203" pitchFamily="34" charset="0"/>
            </a:rPr>
            <a:t>:</a:t>
          </a:r>
        </a:p>
        <a:p>
          <a:r>
            <a:rPr lang="gsw-FR">
              <a:latin typeface="Gill Sans MT" panose="020B0502020104020203" pitchFamily="34" charset="0"/>
            </a:rPr>
            <a:t>May feel </a:t>
          </a:r>
          <a:r>
            <a:rPr lang="gsw-FR" b="1">
              <a:latin typeface="Gill Sans MT" panose="020B0502020104020203" pitchFamily="34" charset="0"/>
            </a:rPr>
            <a:t>isolated</a:t>
          </a:r>
          <a:r>
            <a:rPr lang="gsw-FR">
              <a:latin typeface="Gill Sans MT" panose="020B0502020104020203" pitchFamily="34" charset="0"/>
            </a:rPr>
            <a:t>, lacking emotional support, contributing to higher rates of depression and anxiety, especially among females.</a:t>
          </a:r>
        </a:p>
      </xdr:txBody>
    </xdr:sp>
    <xdr:clientData/>
  </xdr:twoCellAnchor>
  <xdr:twoCellAnchor>
    <xdr:from>
      <xdr:col>16</xdr:col>
      <xdr:colOff>342899</xdr:colOff>
      <xdr:row>16</xdr:row>
      <xdr:rowOff>28574</xdr:rowOff>
    </xdr:from>
    <xdr:to>
      <xdr:col>20</xdr:col>
      <xdr:colOff>28574</xdr:colOff>
      <xdr:row>23</xdr:row>
      <xdr:rowOff>114299</xdr:rowOff>
    </xdr:to>
    <xdr:sp macro="" textlink="">
      <xdr:nvSpPr>
        <xdr:cNvPr id="18" name="TextBox 17">
          <a:extLst>
            <a:ext uri="{FF2B5EF4-FFF2-40B4-BE49-F238E27FC236}">
              <a16:creationId xmlns:a16="http://schemas.microsoft.com/office/drawing/2014/main" id="{AF20A583-A093-44C5-8422-F3497CC6EFA8}"/>
            </a:ext>
          </a:extLst>
        </xdr:cNvPr>
        <xdr:cNvSpPr txBox="1"/>
      </xdr:nvSpPr>
      <xdr:spPr>
        <a:xfrm>
          <a:off x="10096499" y="2857499"/>
          <a:ext cx="2124075" cy="1419225"/>
        </a:xfrm>
        <a:prstGeom prst="roundRect">
          <a:avLst/>
        </a:prstGeom>
        <a:ln>
          <a:solidFill>
            <a:schemeClr val="accent1">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gsw-FR" b="1">
              <a:latin typeface="Gill Sans MT" panose="020B0502020104020203" pitchFamily="34" charset="0"/>
            </a:rPr>
            <a:t>Married Students</a:t>
          </a:r>
          <a:r>
            <a:rPr lang="gsw-FR">
              <a:latin typeface="Gill Sans MT" panose="020B0502020104020203" pitchFamily="34" charset="0"/>
            </a:rPr>
            <a:t>:</a:t>
          </a:r>
        </a:p>
        <a:p>
          <a:r>
            <a:rPr lang="gsw-FR">
              <a:latin typeface="Gill Sans MT" panose="020B0502020104020203" pitchFamily="34" charset="0"/>
            </a:rPr>
            <a:t>Juggling academic and personal responsibilities may contribute to stress, but generally show fewer mental health issues compared to single students.</a:t>
          </a:r>
        </a:p>
      </xdr:txBody>
    </xdr:sp>
    <xdr:clientData/>
  </xdr:twoCellAnchor>
  <xdr:twoCellAnchor>
    <xdr:from>
      <xdr:col>11</xdr:col>
      <xdr:colOff>438150</xdr:colOff>
      <xdr:row>11</xdr:row>
      <xdr:rowOff>9525</xdr:rowOff>
    </xdr:from>
    <xdr:to>
      <xdr:col>13</xdr:col>
      <xdr:colOff>419100</xdr:colOff>
      <xdr:row>13</xdr:row>
      <xdr:rowOff>133350</xdr:rowOff>
    </xdr:to>
    <xdr:sp macro="" textlink="">
      <xdr:nvSpPr>
        <xdr:cNvPr id="19" name="TextBox 18">
          <a:extLst>
            <a:ext uri="{FF2B5EF4-FFF2-40B4-BE49-F238E27FC236}">
              <a16:creationId xmlns:a16="http://schemas.microsoft.com/office/drawing/2014/main" id="{13ACA059-8130-4245-9FC8-2E4AC745C1EA}"/>
            </a:ext>
          </a:extLst>
        </xdr:cNvPr>
        <xdr:cNvSpPr txBox="1"/>
      </xdr:nvSpPr>
      <xdr:spPr>
        <a:xfrm>
          <a:off x="7143750" y="2076450"/>
          <a:ext cx="1200150" cy="504825"/>
        </a:xfrm>
        <a:prstGeom prst="roundRect">
          <a:avLst/>
        </a:prstGeom>
        <a:solidFill>
          <a:schemeClr val="accent1">
            <a:lumMod val="50000"/>
          </a:schemeClr>
        </a:solidFill>
        <a:ln>
          <a:solidFill>
            <a:schemeClr val="accent3"/>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l"/>
          <a:r>
            <a:rPr lang="en-US" sz="1800">
              <a:solidFill>
                <a:schemeClr val="bg1"/>
              </a:solidFill>
              <a:latin typeface="Gill Sans MT" panose="020B0502020104020203" pitchFamily="34" charset="0"/>
            </a:rPr>
            <a:t>I</a:t>
          </a:r>
          <a:r>
            <a:rPr lang="en-US" sz="1100">
              <a:solidFill>
                <a:schemeClr val="bg1"/>
              </a:solidFill>
              <a:latin typeface="Gill Sans MT" panose="020B0502020104020203" pitchFamily="34" charset="0"/>
            </a:rPr>
            <a:t>NSIGHTS:</a:t>
          </a:r>
          <a:endParaRPr lang="en-NG" sz="1100">
            <a:solidFill>
              <a:schemeClr val="bg1"/>
            </a:solidFill>
            <a:latin typeface="Gill Sans MT" panose="020B0502020104020203" pitchFamily="34" charset="0"/>
          </a:endParaRPr>
        </a:p>
      </xdr:txBody>
    </xdr:sp>
    <xdr:clientData/>
  </xdr:twoCellAnchor>
  <xdr:twoCellAnchor>
    <xdr:from>
      <xdr:col>6</xdr:col>
      <xdr:colOff>257175</xdr:colOff>
      <xdr:row>29</xdr:row>
      <xdr:rowOff>9526</xdr:rowOff>
    </xdr:from>
    <xdr:to>
      <xdr:col>9</xdr:col>
      <xdr:colOff>590549</xdr:colOff>
      <xdr:row>31</xdr:row>
      <xdr:rowOff>123826</xdr:rowOff>
    </xdr:to>
    <xdr:sp macro="" textlink="">
      <xdr:nvSpPr>
        <xdr:cNvPr id="22" name="TextBox 21">
          <a:extLst>
            <a:ext uri="{FF2B5EF4-FFF2-40B4-BE49-F238E27FC236}">
              <a16:creationId xmlns:a16="http://schemas.microsoft.com/office/drawing/2014/main" id="{981015EE-2CA6-4D3B-8E77-3CD8FA10415B}"/>
            </a:ext>
          </a:extLst>
        </xdr:cNvPr>
        <xdr:cNvSpPr txBox="1"/>
      </xdr:nvSpPr>
      <xdr:spPr>
        <a:xfrm>
          <a:off x="3914775" y="5314951"/>
          <a:ext cx="2162174" cy="495300"/>
        </a:xfrm>
        <a:prstGeom prst="roundRect">
          <a:avLst/>
        </a:prstGeom>
        <a:solidFill>
          <a:schemeClr val="accent1">
            <a:lumMod val="50000"/>
          </a:schemeClr>
        </a:solidFill>
        <a:ln>
          <a:solidFill>
            <a:schemeClr val="accent3"/>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l"/>
          <a:r>
            <a:rPr lang="en-US" sz="1800">
              <a:solidFill>
                <a:schemeClr val="bg1"/>
              </a:solidFill>
              <a:latin typeface="Gill Sans MT" panose="020B0502020104020203" pitchFamily="34" charset="0"/>
            </a:rPr>
            <a:t>    R</a:t>
          </a:r>
          <a:r>
            <a:rPr lang="en-US" sz="1050">
              <a:solidFill>
                <a:schemeClr val="bg1"/>
              </a:solidFill>
              <a:latin typeface="Gill Sans MT" panose="020B0502020104020203" pitchFamily="34" charset="0"/>
            </a:rPr>
            <a:t>ECOMMENDATIONS</a:t>
          </a:r>
          <a:r>
            <a:rPr lang="en-US" sz="1100">
              <a:solidFill>
                <a:schemeClr val="bg1"/>
              </a:solidFill>
              <a:latin typeface="Gill Sans MT" panose="020B0502020104020203" pitchFamily="34" charset="0"/>
            </a:rPr>
            <a:t>:</a:t>
          </a:r>
          <a:endParaRPr lang="en-NG" sz="1100">
            <a:solidFill>
              <a:schemeClr val="bg1"/>
            </a:solidFill>
            <a:latin typeface="Gill Sans MT" panose="020B0502020104020203" pitchFamily="34" charset="0"/>
          </a:endParaRPr>
        </a:p>
      </xdr:txBody>
    </xdr:sp>
    <xdr:clientData/>
  </xdr:twoCellAnchor>
  <xdr:twoCellAnchor>
    <xdr:from>
      <xdr:col>7</xdr:col>
      <xdr:colOff>247650</xdr:colOff>
      <xdr:row>31</xdr:row>
      <xdr:rowOff>114300</xdr:rowOff>
    </xdr:from>
    <xdr:to>
      <xdr:col>8</xdr:col>
      <xdr:colOff>457200</xdr:colOff>
      <xdr:row>35</xdr:row>
      <xdr:rowOff>47625</xdr:rowOff>
    </xdr:to>
    <xdr:sp macro="" textlink="">
      <xdr:nvSpPr>
        <xdr:cNvPr id="23" name="Arrow: Quad 22">
          <a:extLst>
            <a:ext uri="{FF2B5EF4-FFF2-40B4-BE49-F238E27FC236}">
              <a16:creationId xmlns:a16="http://schemas.microsoft.com/office/drawing/2014/main" id="{F289D266-AD81-38E9-CFBE-102FC3387F99}"/>
            </a:ext>
          </a:extLst>
        </xdr:cNvPr>
        <xdr:cNvSpPr/>
      </xdr:nvSpPr>
      <xdr:spPr>
        <a:xfrm>
          <a:off x="4514850" y="5800725"/>
          <a:ext cx="819150" cy="695325"/>
        </a:xfrm>
        <a:prstGeom prst="quadArrow">
          <a:avLst/>
        </a:prstGeom>
        <a:solidFill>
          <a:schemeClr val="accent1">
            <a:lumMod val="50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428625</xdr:colOff>
      <xdr:row>13</xdr:row>
      <xdr:rowOff>133350</xdr:rowOff>
    </xdr:from>
    <xdr:to>
      <xdr:col>12</xdr:col>
      <xdr:colOff>428625</xdr:colOff>
      <xdr:row>15</xdr:row>
      <xdr:rowOff>0</xdr:rowOff>
    </xdr:to>
    <xdr:cxnSp macro="">
      <xdr:nvCxnSpPr>
        <xdr:cNvPr id="25" name="Straight Arrow Connector 24">
          <a:extLst>
            <a:ext uri="{FF2B5EF4-FFF2-40B4-BE49-F238E27FC236}">
              <a16:creationId xmlns:a16="http://schemas.microsoft.com/office/drawing/2014/main" id="{076BB72C-15D0-8951-67CE-CADA07F8EA22}"/>
            </a:ext>
          </a:extLst>
        </xdr:cNvPr>
        <xdr:cNvCxnSpPr>
          <a:stCxn id="19" idx="2"/>
        </xdr:cNvCxnSpPr>
      </xdr:nvCxnSpPr>
      <xdr:spPr>
        <a:xfrm>
          <a:off x="7743825" y="2771775"/>
          <a:ext cx="0" cy="247650"/>
        </a:xfrm>
        <a:prstGeom prst="straightConnector1">
          <a:avLst/>
        </a:prstGeom>
        <a:ln>
          <a:solidFill>
            <a:schemeClr val="accent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428625</xdr:colOff>
      <xdr:row>9</xdr:row>
      <xdr:rowOff>161925</xdr:rowOff>
    </xdr:from>
    <xdr:to>
      <xdr:col>12</xdr:col>
      <xdr:colOff>428625</xdr:colOff>
      <xdr:row>11</xdr:row>
      <xdr:rowOff>9525</xdr:rowOff>
    </xdr:to>
    <xdr:cxnSp macro="">
      <xdr:nvCxnSpPr>
        <xdr:cNvPr id="27" name="Straight Arrow Connector 26">
          <a:extLst>
            <a:ext uri="{FF2B5EF4-FFF2-40B4-BE49-F238E27FC236}">
              <a16:creationId xmlns:a16="http://schemas.microsoft.com/office/drawing/2014/main" id="{DCFACA86-152D-4AB7-B6B7-0F589D9C9DF3}"/>
            </a:ext>
          </a:extLst>
        </xdr:cNvPr>
        <xdr:cNvCxnSpPr>
          <a:stCxn id="19" idx="0"/>
        </xdr:cNvCxnSpPr>
      </xdr:nvCxnSpPr>
      <xdr:spPr>
        <a:xfrm flipV="1">
          <a:off x="7743825" y="2038350"/>
          <a:ext cx="0" cy="228600"/>
        </a:xfrm>
        <a:prstGeom prst="straightConnector1">
          <a:avLst/>
        </a:prstGeom>
        <a:ln>
          <a:solidFill>
            <a:schemeClr val="accent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3</xdr:row>
      <xdr:rowOff>0</xdr:rowOff>
    </xdr:from>
    <xdr:to>
      <xdr:col>27</xdr:col>
      <xdr:colOff>82210</xdr:colOff>
      <xdr:row>4</xdr:row>
      <xdr:rowOff>106760</xdr:rowOff>
    </xdr:to>
    <xdr:sp macro="" textlink="">
      <xdr:nvSpPr>
        <xdr:cNvPr id="36" name="Rectangle: Rounded Corners 35">
          <a:hlinkClick xmlns:r="http://schemas.openxmlformats.org/officeDocument/2006/relationships" r:id="rId1"/>
          <a:extLst>
            <a:ext uri="{FF2B5EF4-FFF2-40B4-BE49-F238E27FC236}">
              <a16:creationId xmlns:a16="http://schemas.microsoft.com/office/drawing/2014/main" id="{103E7544-1CBD-4086-8917-887950FDBE8F}"/>
            </a:ext>
          </a:extLst>
        </xdr:cNvPr>
        <xdr:cNvSpPr/>
      </xdr:nvSpPr>
      <xdr:spPr>
        <a:xfrm>
          <a:off x="15130859" y="734219"/>
          <a:ext cx="1292679"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return</a:t>
          </a:r>
          <a:r>
            <a:rPr lang="en-US" sz="1100" baseline="0"/>
            <a:t> to index</a:t>
          </a:r>
          <a:endParaRPr lang="en-N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0</xdr:colOff>
      <xdr:row>6</xdr:row>
      <xdr:rowOff>0</xdr:rowOff>
    </xdr:from>
    <xdr:to>
      <xdr:col>18</xdr:col>
      <xdr:colOff>57150</xdr:colOff>
      <xdr:row>16</xdr:row>
      <xdr:rowOff>142875</xdr:rowOff>
    </xdr:to>
    <xdr:graphicFrame macro="">
      <xdr:nvGraphicFramePr>
        <xdr:cNvPr id="3" name="Chart 2">
          <a:extLst>
            <a:ext uri="{FF2B5EF4-FFF2-40B4-BE49-F238E27FC236}">
              <a16:creationId xmlns:a16="http://schemas.microsoft.com/office/drawing/2014/main" id="{15C22CDD-B0A9-4091-9708-3F9F91F6C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19</xdr:row>
      <xdr:rowOff>0</xdr:rowOff>
    </xdr:from>
    <xdr:to>
      <xdr:col>18</xdr:col>
      <xdr:colOff>95250</xdr:colOff>
      <xdr:row>32</xdr:row>
      <xdr:rowOff>9525</xdr:rowOff>
    </xdr:to>
    <xdr:graphicFrame macro="">
      <xdr:nvGraphicFramePr>
        <xdr:cNvPr id="5" name="Chart 4">
          <a:extLst>
            <a:ext uri="{FF2B5EF4-FFF2-40B4-BE49-F238E27FC236}">
              <a16:creationId xmlns:a16="http://schemas.microsoft.com/office/drawing/2014/main" id="{541EBD18-89AB-4785-8420-9A2AF5953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14</xdr:row>
      <xdr:rowOff>95250</xdr:rowOff>
    </xdr:from>
    <xdr:to>
      <xdr:col>11</xdr:col>
      <xdr:colOff>85725</xdr:colOff>
      <xdr:row>26</xdr:row>
      <xdr:rowOff>142876</xdr:rowOff>
    </xdr:to>
    <xdr:graphicFrame macro="">
      <xdr:nvGraphicFramePr>
        <xdr:cNvPr id="8" name="Chart 7">
          <a:extLst>
            <a:ext uri="{FF2B5EF4-FFF2-40B4-BE49-F238E27FC236}">
              <a16:creationId xmlns:a16="http://schemas.microsoft.com/office/drawing/2014/main" id="{395976AC-2ED2-8F0F-6F29-327DF0E15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85725</xdr:colOff>
      <xdr:row>22</xdr:row>
      <xdr:rowOff>0</xdr:rowOff>
    </xdr:from>
    <xdr:to>
      <xdr:col>25</xdr:col>
      <xdr:colOff>561975</xdr:colOff>
      <xdr:row>36</xdr:row>
      <xdr:rowOff>76200</xdr:rowOff>
    </xdr:to>
    <xdr:graphicFrame macro="">
      <xdr:nvGraphicFramePr>
        <xdr:cNvPr id="10" name="Chart 9">
          <a:extLst>
            <a:ext uri="{FF2B5EF4-FFF2-40B4-BE49-F238E27FC236}">
              <a16:creationId xmlns:a16="http://schemas.microsoft.com/office/drawing/2014/main" id="{217C17D4-1F02-445D-8064-8D005A5B9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352424</xdr:colOff>
      <xdr:row>6</xdr:row>
      <xdr:rowOff>14287</xdr:rowOff>
    </xdr:from>
    <xdr:to>
      <xdr:col>25</xdr:col>
      <xdr:colOff>0</xdr:colOff>
      <xdr:row>20</xdr:row>
      <xdr:rowOff>90487</xdr:rowOff>
    </xdr:to>
    <xdr:graphicFrame macro="">
      <xdr:nvGraphicFramePr>
        <xdr:cNvPr id="4" name="Chart 3">
          <a:extLst>
            <a:ext uri="{FF2B5EF4-FFF2-40B4-BE49-F238E27FC236}">
              <a16:creationId xmlns:a16="http://schemas.microsoft.com/office/drawing/2014/main" id="{6C4FFE37-681C-0A8E-54E3-E61C22993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1</xdr:row>
      <xdr:rowOff>0</xdr:rowOff>
    </xdr:from>
    <xdr:to>
      <xdr:col>15</xdr:col>
      <xdr:colOff>73479</xdr:colOff>
      <xdr:row>2</xdr:row>
      <xdr:rowOff>104775</xdr:rowOff>
    </xdr:to>
    <xdr:sp macro="" textlink="">
      <xdr:nvSpPr>
        <xdr:cNvPr id="6" name="Rectangle: Rounded Corners 5">
          <a:hlinkClick xmlns:r="http://schemas.openxmlformats.org/officeDocument/2006/relationships" r:id="rId6"/>
          <a:extLst>
            <a:ext uri="{FF2B5EF4-FFF2-40B4-BE49-F238E27FC236}">
              <a16:creationId xmlns:a16="http://schemas.microsoft.com/office/drawing/2014/main" id="{9CE4F229-C504-4056-B458-D908686B489D}"/>
            </a:ext>
          </a:extLst>
        </xdr:cNvPr>
        <xdr:cNvSpPr/>
      </xdr:nvSpPr>
      <xdr:spPr>
        <a:xfrm>
          <a:off x="9448800" y="190500"/>
          <a:ext cx="1292679"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return</a:t>
          </a:r>
          <a:r>
            <a:rPr lang="en-US" sz="1100" baseline="0"/>
            <a:t> to index</a:t>
          </a:r>
          <a:endParaRPr lang="en-NG" sz="1100"/>
        </a:p>
      </xdr:txBody>
    </xdr:sp>
    <xdr:clientData/>
  </xdr:twoCellAnchor>
  <xdr:twoCellAnchor>
    <xdr:from>
      <xdr:col>10</xdr:col>
      <xdr:colOff>61912</xdr:colOff>
      <xdr:row>33</xdr:row>
      <xdr:rowOff>142875</xdr:rowOff>
    </xdr:from>
    <xdr:to>
      <xdr:col>18</xdr:col>
      <xdr:colOff>481012</xdr:colOff>
      <xdr:row>48</xdr:row>
      <xdr:rowOff>28575</xdr:rowOff>
    </xdr:to>
    <xdr:graphicFrame macro="">
      <xdr:nvGraphicFramePr>
        <xdr:cNvPr id="7" name="Chart 6">
          <a:extLst>
            <a:ext uri="{FF2B5EF4-FFF2-40B4-BE49-F238E27FC236}">
              <a16:creationId xmlns:a16="http://schemas.microsoft.com/office/drawing/2014/main" id="{253C346E-0655-2564-C965-4F50E7DB2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1323975</xdr:colOff>
      <xdr:row>1</xdr:row>
      <xdr:rowOff>95250</xdr:rowOff>
    </xdr:from>
    <xdr:to>
      <xdr:col>9</xdr:col>
      <xdr:colOff>247650</xdr:colOff>
      <xdr:row>12</xdr:row>
      <xdr:rowOff>128587</xdr:rowOff>
    </xdr:to>
    <xdr:graphicFrame macro="">
      <xdr:nvGraphicFramePr>
        <xdr:cNvPr id="3" name="Chart 2">
          <a:extLst>
            <a:ext uri="{FF2B5EF4-FFF2-40B4-BE49-F238E27FC236}">
              <a16:creationId xmlns:a16="http://schemas.microsoft.com/office/drawing/2014/main" id="{A1DF3725-8E92-7ED0-68DE-F82F1212C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1314450</xdr:colOff>
      <xdr:row>15</xdr:row>
      <xdr:rowOff>14287</xdr:rowOff>
    </xdr:from>
    <xdr:to>
      <xdr:col>9</xdr:col>
      <xdr:colOff>333375</xdr:colOff>
      <xdr:row>26</xdr:row>
      <xdr:rowOff>104775</xdr:rowOff>
    </xdr:to>
    <xdr:graphicFrame macro="">
      <xdr:nvGraphicFramePr>
        <xdr:cNvPr id="4" name="Chart 3">
          <a:extLst>
            <a:ext uri="{FF2B5EF4-FFF2-40B4-BE49-F238E27FC236}">
              <a16:creationId xmlns:a16="http://schemas.microsoft.com/office/drawing/2014/main" id="{258DEC27-F862-0D4D-341C-D525FB679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xdr:row>
      <xdr:rowOff>0</xdr:rowOff>
    </xdr:from>
    <xdr:to>
      <xdr:col>12</xdr:col>
      <xdr:colOff>73479</xdr:colOff>
      <xdr:row>2</xdr:row>
      <xdr:rowOff>76200</xdr:rowOff>
    </xdr:to>
    <xdr:sp macro="" textlink="">
      <xdr:nvSpPr>
        <xdr:cNvPr id="2" name="Rectangle: Rounded Corners 1">
          <a:hlinkClick xmlns:r="http://schemas.openxmlformats.org/officeDocument/2006/relationships" r:id="rId3"/>
          <a:extLst>
            <a:ext uri="{FF2B5EF4-FFF2-40B4-BE49-F238E27FC236}">
              <a16:creationId xmlns:a16="http://schemas.microsoft.com/office/drawing/2014/main" id="{9FD03023-E43B-472C-A6D9-FC89E1BB12D0}"/>
            </a:ext>
          </a:extLst>
        </xdr:cNvPr>
        <xdr:cNvSpPr/>
      </xdr:nvSpPr>
      <xdr:spPr>
        <a:xfrm>
          <a:off x="10658475" y="219075"/>
          <a:ext cx="1292679"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return</a:t>
          </a:r>
          <a:r>
            <a:rPr lang="en-US" sz="1100" baseline="0"/>
            <a:t> to index</a:t>
          </a:r>
          <a:endParaRPr lang="en-NG"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447675</xdr:colOff>
      <xdr:row>1</xdr:row>
      <xdr:rowOff>185737</xdr:rowOff>
    </xdr:from>
    <xdr:to>
      <xdr:col>18</xdr:col>
      <xdr:colOff>142875</xdr:colOff>
      <xdr:row>17</xdr:row>
      <xdr:rowOff>71437</xdr:rowOff>
    </xdr:to>
    <xdr:graphicFrame macro="">
      <xdr:nvGraphicFramePr>
        <xdr:cNvPr id="2" name="Chart 1">
          <a:extLst>
            <a:ext uri="{FF2B5EF4-FFF2-40B4-BE49-F238E27FC236}">
              <a16:creationId xmlns:a16="http://schemas.microsoft.com/office/drawing/2014/main" id="{A1AEEA94-0435-25C5-ED39-581907550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18</xdr:row>
      <xdr:rowOff>42862</xdr:rowOff>
    </xdr:from>
    <xdr:to>
      <xdr:col>18</xdr:col>
      <xdr:colOff>123825</xdr:colOff>
      <xdr:row>32</xdr:row>
      <xdr:rowOff>90487</xdr:rowOff>
    </xdr:to>
    <xdr:graphicFrame macro="">
      <xdr:nvGraphicFramePr>
        <xdr:cNvPr id="4" name="Chart 3">
          <a:extLst>
            <a:ext uri="{FF2B5EF4-FFF2-40B4-BE49-F238E27FC236}">
              <a16:creationId xmlns:a16="http://schemas.microsoft.com/office/drawing/2014/main" id="{B31EC376-27DA-2439-98BF-4A10C4BD7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xdr:row>
      <xdr:rowOff>0</xdr:rowOff>
    </xdr:from>
    <xdr:to>
      <xdr:col>26</xdr:col>
      <xdr:colOff>304800</xdr:colOff>
      <xdr:row>17</xdr:row>
      <xdr:rowOff>76200</xdr:rowOff>
    </xdr:to>
    <xdr:graphicFrame macro="">
      <xdr:nvGraphicFramePr>
        <xdr:cNvPr id="6" name="Chart 5">
          <a:extLst>
            <a:ext uri="{FF2B5EF4-FFF2-40B4-BE49-F238E27FC236}">
              <a16:creationId xmlns:a16="http://schemas.microsoft.com/office/drawing/2014/main" id="{AC91514D-C6CE-427D-A4CC-4E4CFDFEA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457200</xdr:colOff>
      <xdr:row>17</xdr:row>
      <xdr:rowOff>161925</xdr:rowOff>
    </xdr:from>
    <xdr:to>
      <xdr:col>26</xdr:col>
      <xdr:colOff>152400</xdr:colOff>
      <xdr:row>32</xdr:row>
      <xdr:rowOff>19050</xdr:rowOff>
    </xdr:to>
    <xdr:graphicFrame macro="">
      <xdr:nvGraphicFramePr>
        <xdr:cNvPr id="8" name="Chart 7">
          <a:extLst>
            <a:ext uri="{FF2B5EF4-FFF2-40B4-BE49-F238E27FC236}">
              <a16:creationId xmlns:a16="http://schemas.microsoft.com/office/drawing/2014/main" id="{8C59F04B-549E-4C64-AA28-0D9EF0CCF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xdr:row>
      <xdr:rowOff>0</xdr:rowOff>
    </xdr:from>
    <xdr:to>
      <xdr:col>9</xdr:col>
      <xdr:colOff>1292679</xdr:colOff>
      <xdr:row>2</xdr:row>
      <xdr:rowOff>104775</xdr:rowOff>
    </xdr:to>
    <xdr:sp macro="" textlink="">
      <xdr:nvSpPr>
        <xdr:cNvPr id="3" name="Rectangle: Rounded Corners 2">
          <a:hlinkClick xmlns:r="http://schemas.openxmlformats.org/officeDocument/2006/relationships" r:id="rId5"/>
          <a:extLst>
            <a:ext uri="{FF2B5EF4-FFF2-40B4-BE49-F238E27FC236}">
              <a16:creationId xmlns:a16="http://schemas.microsoft.com/office/drawing/2014/main" id="{F195E918-3A78-403C-BE41-4B2D42E62DC2}"/>
            </a:ext>
          </a:extLst>
        </xdr:cNvPr>
        <xdr:cNvSpPr/>
      </xdr:nvSpPr>
      <xdr:spPr>
        <a:xfrm>
          <a:off x="9315450" y="0"/>
          <a:ext cx="1292679"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return</a:t>
          </a:r>
          <a:r>
            <a:rPr lang="en-US" sz="1100" baseline="0"/>
            <a:t> to index</a:t>
          </a:r>
          <a:endParaRPr lang="en-NG"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1695450</xdr:colOff>
      <xdr:row>2</xdr:row>
      <xdr:rowOff>14287</xdr:rowOff>
    </xdr:from>
    <xdr:to>
      <xdr:col>10</xdr:col>
      <xdr:colOff>38100</xdr:colOff>
      <xdr:row>16</xdr:row>
      <xdr:rowOff>90487</xdr:rowOff>
    </xdr:to>
    <xdr:graphicFrame macro="">
      <xdr:nvGraphicFramePr>
        <xdr:cNvPr id="2" name="Chart 1">
          <a:extLst>
            <a:ext uri="{FF2B5EF4-FFF2-40B4-BE49-F238E27FC236}">
              <a16:creationId xmlns:a16="http://schemas.microsoft.com/office/drawing/2014/main" id="{5433A124-B86E-9140-9A4F-A2D6EA847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0</xdr:rowOff>
    </xdr:from>
    <xdr:to>
      <xdr:col>12</xdr:col>
      <xdr:colOff>73479</xdr:colOff>
      <xdr:row>1</xdr:row>
      <xdr:rowOff>104775</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FD3C4D67-C2DC-4AFA-854B-284CAD458307}"/>
            </a:ext>
          </a:extLst>
        </xdr:cNvPr>
        <xdr:cNvSpPr/>
      </xdr:nvSpPr>
      <xdr:spPr>
        <a:xfrm>
          <a:off x="9039225" y="0"/>
          <a:ext cx="1292679"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return</a:t>
          </a:r>
          <a:r>
            <a:rPr lang="en-US" sz="1100" baseline="0"/>
            <a:t> to index</a:t>
          </a:r>
          <a:endParaRPr lang="en-NG"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5</xdr:col>
      <xdr:colOff>540204</xdr:colOff>
      <xdr:row>2</xdr:row>
      <xdr:rowOff>104775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B51AF6-32C8-4E08-AA66-15AE97353C9A}"/>
            </a:ext>
          </a:extLst>
        </xdr:cNvPr>
        <xdr:cNvSpPr/>
      </xdr:nvSpPr>
      <xdr:spPr>
        <a:xfrm>
          <a:off x="5372100" y="190500"/>
          <a:ext cx="1292679"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return</a:t>
          </a:r>
          <a:r>
            <a:rPr lang="en-US" sz="1100" baseline="0"/>
            <a:t> to index</a:t>
          </a:r>
          <a:endParaRPr lang="en-NG"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78503</xdr:colOff>
      <xdr:row>2</xdr:row>
      <xdr:rowOff>106869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0CA5B8E-0090-4D9C-B8A2-BD471E440246}"/>
            </a:ext>
          </a:extLst>
        </xdr:cNvPr>
        <xdr:cNvSpPr/>
      </xdr:nvSpPr>
      <xdr:spPr>
        <a:xfrm>
          <a:off x="15868022" y="188407"/>
          <a:ext cx="1292679" cy="295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return</a:t>
          </a:r>
          <a:r>
            <a:rPr lang="en-US" sz="1100" baseline="0"/>
            <a:t> to index</a:t>
          </a:r>
          <a:endParaRPr lang="en-NG"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73032406" backgroundQuery="1" createdVersion="8" refreshedVersion="8" minRefreshableVersion="3" recordCount="0" supportSubquery="1" supportAdvancedDrill="1" xr:uid="{63EDFB6A-FFED-4A79-84B4-19CD1129BD26}">
  <cacheSource type="external" connectionId="4"/>
  <cacheFields count="3">
    <cacheField name="[Student_Mental_health__2].[CGPA].[CGPA]" caption="CGPA" numFmtId="0" hierarchy="6" level="1">
      <sharedItems count="5">
        <s v="0 - 1.99"/>
        <s v="2.00 - 2.49"/>
        <s v="2.50 - 2.99"/>
        <s v="3.00 - 3.49"/>
        <s v="3.50 - 4.00"/>
      </sharedItems>
    </cacheField>
    <cacheField name="[Measures].[Count of CGPA]" caption="Count of CGPA" numFmtId="0" hierarchy="25" level="32767"/>
    <cacheField name="[Student_Mental_health__2].[Year of Study].[Year of Study]" caption="Year of Study" numFmtId="0" hierarchy="5" level="1">
      <sharedItems containsSemiMixedTypes="0" containsNonDate="0" containsString="0"/>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2"/>
      </fieldsUsage>
    </cacheHierarchy>
    <cacheHierarchy uniqueName="[Student_Mental_health__2].[CGPA]" caption="CGPA" attribute="1" defaultMemberUniqueName="[Student_Mental_health__2].[CGPA].[All]" allUniqueName="[Student_Mental_health__2].[CGPA].[All]" dimensionUniqueName="[Student_Mental_health__2]" displayFolder="" count="2" memberValueDatatype="130" unbalanced="0">
      <fieldsUsage count="2">
        <fieldUsage x="-1"/>
        <fieldUsage x="0"/>
      </fieldsUsage>
    </cacheHierarchy>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hidden="1">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86111108" backgroundQuery="1" createdVersion="8" refreshedVersion="8" minRefreshableVersion="3" recordCount="0" supportSubquery="1" supportAdvancedDrill="1" xr:uid="{0D4C8FE9-E6DB-4F1F-B24B-88F7D0BB4989}">
  <cacheSource type="external" connectionId="4"/>
  <cacheFields count="6">
    <cacheField name="[Measures].[Sum of Depression(num)]" caption="Sum of Depression(num)" numFmtId="0" hierarchy="30" level="32767"/>
    <cacheField name="[Measures].[Sum of Anxiety(num)]" caption="Sum of Anxiety(num)" numFmtId="0" hierarchy="31" level="32767"/>
    <cacheField name="[Measures].[Sum of Panic attack(num)]" caption="Sum of Panic attack(num)" numFmtId="0" hierarchy="32" level="32767"/>
    <cacheField name="[Student_Mental_health__2].[Gender].[Gender]" caption="Gender" numFmtId="0" hierarchy="2" level="1">
      <sharedItems count="2">
        <s v="Female"/>
        <s v="Male"/>
      </sharedItems>
    </cacheField>
    <cacheField name="[Measures].[Sum of spec_treatment(num)]" caption="Sum of spec_treatment(num)" numFmtId="0" hierarchy="34" level="32767"/>
    <cacheField name="[Student_Mental_health__2].[Year of Study].[Year of Study]" caption="Year of Study" numFmtId="0" hierarchy="5" level="1">
      <sharedItems containsSemiMixedTypes="0" containsNonDate="0" containsString="0"/>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fieldsUsage count="2">
        <fieldUsage x="-1"/>
        <fieldUsage x="3"/>
      </fieldsUsage>
    </cacheHierarchy>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5"/>
      </fieldsUsage>
    </cacheHierarchy>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oneField="1" hidden="1">
      <fieldsUsage count="1">
        <fieldUsage x="4"/>
      </fieldsUsage>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87500001" backgroundQuery="1" createdVersion="8" refreshedVersion="8" minRefreshableVersion="3" recordCount="0" supportSubquery="1" supportAdvancedDrill="1" xr:uid="{AD3D1964-7C19-4DAC-966D-2850DD4DED2D}">
  <cacheSource type="external" connectionId="4"/>
  <cacheFields count="3">
    <cacheField name="[Student_Mental_health__2].[Specialist for a treatment].[Specialist for a treatment]" caption="Specialist for a treatment" numFmtId="0" hierarchy="11" level="1">
      <sharedItems count="2">
        <s v="No"/>
        <s v="Yes"/>
      </sharedItems>
    </cacheField>
    <cacheField name="[Measures].[Count of spec_treatment(num)]" caption="Count of spec_treatment(num)" numFmtId="0" hierarchy="36" level="32767"/>
    <cacheField name="[Student_Mental_health__2].[Year of Study].[Year of Study]" caption="Year of Study" numFmtId="0" hierarchy="5" level="1">
      <sharedItems containsSemiMixedTypes="0" containsNonDate="0" containsString="0"/>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2"/>
      </fieldsUsage>
    </cacheHierarchy>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2" memberValueDatatype="130" unbalanced="0">
      <fieldsUsage count="2">
        <fieldUsage x="-1"/>
        <fieldUsage x="0"/>
      </fieldsUsage>
    </cacheHierarchy>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hidden="1">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700969675927" backgroundQuery="1" createdVersion="8" refreshedVersion="8" minRefreshableVersion="3" recordCount="0" supportSubquery="1" supportAdvancedDrill="1" xr:uid="{7031F33C-7E96-476B-928F-9735B6FF4FF0}">
  <cacheSource type="external" connectionId="4"/>
  <cacheFields count="2">
    <cacheField name="[Student_Mental_health__2].[Course].[Course]" caption="Course" numFmtId="0" hierarchy="4" level="1">
      <sharedItems count="32">
        <s v="Biomedical science"/>
        <s v="Business Information Technology"/>
        <s v="Computer Science"/>
        <s v="Engineering"/>
        <s v="Kulliyyah of Engineering"/>
        <s v="Accounting" u="1"/>
        <s v="Applied Liberal Arts" u="1"/>
        <s v="Arabic" u="1"/>
        <s v="Banking Studies" u="1"/>
        <s v="Biotechnology" u="1"/>
        <s v="Business Administration" u="1"/>
        <s v="Communication" u="1"/>
        <s v="Diploma Teaching English" u="1"/>
        <s v="Economics and Management Sciences" u="1"/>
        <s v="English" u="1"/>
        <s v="Fishery" u="1"/>
        <s v="Health Science" u="1"/>
        <s v="Human Resources" u="1"/>
        <s v="Human Sciences" u="1"/>
        <s v="Information Technology" u="1"/>
        <s v="Islamic education" u="1"/>
        <s v="Kulliyyah of Islamic Revealed Knowledge and Human Sciences" u="1"/>
        <s v="Kulliyyah of Pharmacy" u="1"/>
        <s v="Law" u="1"/>
        <s v="Marine science" u="1"/>
        <s v="Mathemathics" u="1"/>
        <s v="Nursing" u="1"/>
        <s v="Pendidikan islam" u="1"/>
        <s v="Principles of Religion" u="1"/>
        <s v="Psychology" u="1"/>
        <s v="Radiography" u="1"/>
        <s v="Technology Specialist" u="1"/>
      </sharedItems>
    </cacheField>
    <cacheField name="[Measures].[Count of Course]" caption="Count of Course" numFmtId="0" hierarchy="23" level="32767"/>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fieldsUsage count="2">
        <fieldUsage x="-1"/>
        <fieldUsage x="0"/>
      </fieldsUsage>
    </cacheHierarchy>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hidden="1">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701547685188" backgroundQuery="1" createdVersion="8" refreshedVersion="8" minRefreshableVersion="3" recordCount="0" supportSubquery="1" supportAdvancedDrill="1" xr:uid="{5FF55961-7363-44DE-873B-59E22B631394}">
  <cacheSource type="external" connectionId="4"/>
  <cacheFields count="2">
    <cacheField name="[Student_Mental_health__2].[Course].[Course]" caption="Course" numFmtId="0" hierarchy="4" level="1">
      <sharedItems count="34">
        <s v="Accounting"/>
        <s v="Applied Liberal Arts"/>
        <s v="Arabic"/>
        <s v="Banking Studies"/>
        <s v="Biomedical science"/>
        <s v="Biotechnology"/>
        <s v="Business Administration"/>
        <s v="Business Information Technology"/>
        <s v="Communication"/>
        <s v="Computer Science"/>
        <s v="Diploma Teaching English"/>
        <s v="Economics and Management Sciences"/>
        <s v="Engineering"/>
        <s v="English"/>
        <s v="Environmental and Natural Resource Management"/>
        <s v="Fishery"/>
        <s v="Health Science"/>
        <s v="Human Resources"/>
        <s v="Human Sciences"/>
        <s v="Information Technology"/>
        <s v="Islamic education"/>
        <s v="Kulliyyah of Engineering"/>
        <s v="Kulliyyah of Islamic Revealed Knowledge and Human Sciences"/>
        <s v="Kulliyyah of Pharmacy"/>
        <s v="Law"/>
        <s v="Malaysia Communication"/>
        <s v="Marine science"/>
        <s v="Mathemathics"/>
        <s v="Nursing"/>
        <s v="Pendidikan islam"/>
        <s v="Principles of Religion"/>
        <s v="Psychology"/>
        <s v="Radiography"/>
        <s v="Technology Specialist"/>
      </sharedItems>
    </cacheField>
    <cacheField name="[Measures].[Count of Course]" caption="Count of Course" numFmtId="0" hierarchy="23" level="32767"/>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fieldsUsage count="2">
        <fieldUsage x="-1"/>
        <fieldUsage x="0"/>
      </fieldsUsage>
    </cacheHierarchy>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hidden="1">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407625347223" backgroundQuery="1" createdVersion="3" refreshedVersion="8" minRefreshableVersion="3" recordCount="0" supportSubquery="1" supportAdvancedDrill="1" xr:uid="{C2419945-15DA-47AE-9895-EE6FB2DD580D}">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hidden="1">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cacheHierarchy uniqueName="[Measures].[Count of Mental_count]" caption="Count of Mental_count" measure="1" displayFolder="" measureGroup="Student_Mental_health__2" count="0" hidden="1"/>
  </cacheHierarchies>
  <kpis count="0"/>
  <extLst>
    <ext xmlns:x14="http://schemas.microsoft.com/office/spreadsheetml/2009/9/main" uri="{725AE2AE-9491-48be-B2B4-4EB974FC3084}">
      <x14:pivotCacheDefinition slicerData="1" pivotCacheId="10531061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74537038" backgroundQuery="1" createdVersion="8" refreshedVersion="8" minRefreshableVersion="3" recordCount="0" supportSubquery="1" supportAdvancedDrill="1" xr:uid="{2AFFC5A8-E5F6-4D29-8675-6809A4984D4B}">
  <cacheSource type="external" connectionId="4"/>
  <cacheFields count="3">
    <cacheField name="[Student_Mental_health__2].[Gender].[Gender]" caption="Gender" numFmtId="0" hierarchy="2" level="1">
      <sharedItems count="2">
        <s v="Female"/>
        <s v="Male"/>
      </sharedItems>
    </cacheField>
    <cacheField name="[Measures].[Count of Gender]" caption="Count of Gender" numFmtId="0" hierarchy="21" level="32767"/>
    <cacheField name="[Student_Mental_health__2].[Year of Study].[Year of Study]" caption="Year of Study" numFmtId="0" hierarchy="5" level="1">
      <sharedItems containsSemiMixedTypes="0" containsNonDate="0" containsString="0"/>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fieldsUsage count="2">
        <fieldUsage x="-1"/>
        <fieldUsage x="0"/>
      </fieldsUsage>
    </cacheHierarchy>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2"/>
      </fieldsUsage>
    </cacheHierarchy>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hidden="1">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75925924" backgroundQuery="1" createdVersion="8" refreshedVersion="8" minRefreshableVersion="3" recordCount="0" supportSubquery="1" supportAdvancedDrill="1" xr:uid="{C5F6DD54-F653-4D80-99A9-38AAD3B893CB}">
  <cacheSource type="external" connectionId="4"/>
  <cacheFields count="3">
    <cacheField name="[Student_Mental_health__2].[Marital status].[Marital status]" caption="Marital status" numFmtId="0" hierarchy="7" level="1">
      <sharedItems count="2">
        <s v="No"/>
        <s v="Yes"/>
      </sharedItems>
    </cacheField>
    <cacheField name="[Measures].[Count of Marital status]" caption="Count of Marital status" numFmtId="0" hierarchy="22" level="32767"/>
    <cacheField name="[Student_Mental_health__2].[Year of Study].[Year of Study]" caption="Year of Study" numFmtId="0" hierarchy="5" level="1">
      <sharedItems containsSemiMixedTypes="0" containsNonDate="0" containsString="0"/>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2"/>
      </fieldsUsage>
    </cacheHierarchy>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2" memberValueDatatype="130" unbalanced="0">
      <fieldsUsage count="2">
        <fieldUsage x="-1"/>
        <fieldUsage x="0"/>
      </fieldsUsage>
    </cacheHierarchy>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hidden="1">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77430555" backgroundQuery="1" createdVersion="8" refreshedVersion="8" minRefreshableVersion="3" recordCount="0" supportSubquery="1" supportAdvancedDrill="1" xr:uid="{5012173A-693A-4C66-9C0D-1573FF48ADD6}">
  <cacheSource type="external" connectionId="4"/>
  <cacheFields count="2">
    <cacheField name="[Student_Mental_health__2].[Year of Study].[Year of Study]" caption="Year of Study" numFmtId="0" hierarchy="5" level="1">
      <sharedItems count="4">
        <s v="Year 1"/>
        <s v="Year 2"/>
        <s v="Year 3"/>
        <s v="Year 4"/>
      </sharedItems>
    </cacheField>
    <cacheField name="[Measures].[Count of Year of Study]" caption="Count of Year of Study" numFmtId="0" hierarchy="24" level="32767"/>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0"/>
      </fieldsUsage>
    </cacheHierarchy>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hidden="1">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79050926" backgroundQuery="1" createdVersion="8" refreshedVersion="8" minRefreshableVersion="3" recordCount="0" supportSubquery="1" supportAdvancedDrill="1" xr:uid="{E8FABC65-C735-4E02-939C-93DD2E1C8C2A}">
  <cacheSource type="external" connectionId="4"/>
  <cacheFields count="5">
    <cacheField name="[Measures].[Sum of Depression(num)]" caption="Sum of Depression(num)" numFmtId="0" hierarchy="30" level="32767"/>
    <cacheField name="[Measures].[Sum of Anxiety(num)]" caption="Sum of Anxiety(num)" numFmtId="0" hierarchy="31" level="32767"/>
    <cacheField name="[Measures].[Sum of Panic attack(num)]" caption="Sum of Panic attack(num)" numFmtId="0" hierarchy="32" level="32767"/>
    <cacheField name="[Student_Mental_health__2].[Marital status].[Marital status]" caption="Marital status" numFmtId="0" hierarchy="7" level="1">
      <sharedItems count="2">
        <s v="No"/>
        <s v="Yes"/>
      </sharedItems>
    </cacheField>
    <cacheField name="[Student_Mental_health__2].[Year of Study].[Year of Study]" caption="Year of Study" numFmtId="0" hierarchy="5" level="1">
      <sharedItems containsSemiMixedTypes="0" containsNonDate="0" containsString="0"/>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4"/>
      </fieldsUsage>
    </cacheHierarchy>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2" memberValueDatatype="130" unbalanced="0">
      <fieldsUsage count="2">
        <fieldUsage x="-1"/>
        <fieldUsage x="3"/>
      </fieldsUsage>
    </cacheHierarchy>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80902781" backgroundQuery="1" createdVersion="8" refreshedVersion="8" minRefreshableVersion="3" recordCount="0" supportSubquery="1" supportAdvancedDrill="1" xr:uid="{6FFD0DDD-0169-40D4-8AE6-CBBA02673972}">
  <cacheSource type="external" connectionId="4"/>
  <cacheFields count="3">
    <cacheField name="[Student_Mental_health__2].[Course].[Course]" caption="Course" numFmtId="0" hierarchy="4" level="1">
      <sharedItems count="34">
        <s v="Accounting"/>
        <s v="Applied Liberal Arts"/>
        <s v="Arabic"/>
        <s v="Banking Studies"/>
        <s v="Biomedical science"/>
        <s v="Biotechnology"/>
        <s v="Business Administration"/>
        <s v="Business Information Technology"/>
        <s v="Communication"/>
        <s v="Computer Science"/>
        <s v="Diploma Teaching English"/>
        <s v="Economics and Management Sciences"/>
        <s v="Engineering"/>
        <s v="English"/>
        <s v="Environmental and Natural Resource Management"/>
        <s v="Fishery"/>
        <s v="Health Science"/>
        <s v="Human Resources"/>
        <s v="Human Sciences"/>
        <s v="Information Technology"/>
        <s v="Islamic education"/>
        <s v="Kulliyyah of Engineering"/>
        <s v="Kulliyyah of Islamic Revealed Knowledge and Human Sciences"/>
        <s v="Kulliyyah of Pharmacy"/>
        <s v="Law"/>
        <s v="Malaysia Communication"/>
        <s v="Marine science"/>
        <s v="Mathemathics"/>
        <s v="Nursing"/>
        <s v="Pendidikan islam"/>
        <s v="Principles of Religion"/>
        <s v="Psychology"/>
        <s v="Radiography"/>
        <s v="Technology Specialist"/>
      </sharedItems>
    </cacheField>
    <cacheField name="[Measures].[Sum of Mental_count]" caption="Sum of Mental_count" numFmtId="0" hierarchy="39" level="32767"/>
    <cacheField name="[Student_Mental_health__2].[Year of Study].[Year of Study]" caption="Year of Study" numFmtId="0" hierarchy="5" level="1">
      <sharedItems containsSemiMixedTypes="0" containsNonDate="0" containsString="0"/>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fieldsUsage count="2">
        <fieldUsage x="-1"/>
        <fieldUsage x="0"/>
      </fieldsUsage>
    </cacheHierarchy>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2"/>
      </fieldsUsage>
    </cacheHierarchy>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hidden="1">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81944443" backgroundQuery="1" createdVersion="8" refreshedVersion="8" minRefreshableVersion="3" recordCount="0" supportSubquery="1" supportAdvancedDrill="1" xr:uid="{B1A15BB8-4802-40F2-B571-D6EFEBF163C3}">
  <cacheSource type="external" connectionId="4"/>
  <cacheFields count="5">
    <cacheField name="[Student_Mental_health__2].[Gender].[Gender]" caption="Gender" numFmtId="0" hierarchy="2" level="1">
      <sharedItems count="2">
        <s v="Female"/>
        <s v="Male"/>
      </sharedItems>
    </cacheField>
    <cacheField name="[Measures].[Sum of Depression(num)]" caption="Sum of Depression(num)" numFmtId="0" hierarchy="30" level="32767"/>
    <cacheField name="[Measures].[Sum of Anxiety(num)]" caption="Sum of Anxiety(num)" numFmtId="0" hierarchy="31" level="32767"/>
    <cacheField name="[Measures].[Sum of Panic attack(num)]" caption="Sum of Panic attack(num)" numFmtId="0" hierarchy="32" level="32767"/>
    <cacheField name="[Student_Mental_health__2].[Year of Study].[Year of Study]" caption="Year of Study" numFmtId="0" hierarchy="5" level="1">
      <sharedItems containsSemiMixedTypes="0" containsNonDate="0" containsString="0"/>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fieldsUsage count="2">
        <fieldUsage x="-1"/>
        <fieldUsage x="0"/>
      </fieldsUsage>
    </cacheHierarchy>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4"/>
      </fieldsUsage>
    </cacheHierarchy>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8321759" backgroundQuery="1" createdVersion="8" refreshedVersion="8" minRefreshableVersion="3" recordCount="0" supportSubquery="1" supportAdvancedDrill="1" xr:uid="{24683B5B-3102-4392-B599-4094FA6B020F}">
  <cacheSource type="external" connectionId="4"/>
  <cacheFields count="6">
    <cacheField name="[Measures].[Sum of Depression(num)]" caption="Sum of Depression(num)" numFmtId="0" hierarchy="30" level="32767"/>
    <cacheField name="[Measures].[Sum of Anxiety(num)]" caption="Sum of Anxiety(num)" numFmtId="0" hierarchy="31" level="32767"/>
    <cacheField name="[Measures].[Sum of Panic attack(num)]" caption="Sum of Panic attack(num)" numFmtId="0" hierarchy="32" level="32767"/>
    <cacheField name="[Student_Mental_health__2].[CGPA].[CGPA]" caption="CGPA" numFmtId="0" hierarchy="6" level="1">
      <sharedItems count="5">
        <s v="0 - 1.99"/>
        <s v="2.00 - 2.49"/>
        <s v="2.50 - 2.99"/>
        <s v="3.00 - 3.49"/>
        <s v="3.50 - 4.00"/>
      </sharedItems>
    </cacheField>
    <cacheField name="[Student_Mental_health__2].[Gender].[Gender]" caption="Gender" numFmtId="0" hierarchy="2" level="1">
      <sharedItems count="2">
        <s v="Female"/>
        <s v="Male"/>
      </sharedItems>
    </cacheField>
    <cacheField name="[Student_Mental_health__2].[Year of Study].[Year of Study]" caption="Year of Study" numFmtId="0" hierarchy="5" level="1">
      <sharedItems containsSemiMixedTypes="0" containsNonDate="0" containsString="0"/>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fieldsUsage count="2">
        <fieldUsage x="-1"/>
        <fieldUsage x="4"/>
      </fieldsUsage>
    </cacheHierarchy>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5"/>
      </fieldsUsage>
    </cacheHierarchy>
    <cacheHierarchy uniqueName="[Student_Mental_health__2].[CGPA]" caption="CGPA" attribute="1" defaultMemberUniqueName="[Student_Mental_health__2].[CGPA].[All]" allUniqueName="[Student_Mental_health__2].[CGPA].[All]" dimensionUniqueName="[Student_Mental_health__2]" displayFolder="" count="2" memberValueDatatype="130" unbalanced="0">
      <fieldsUsage count="2">
        <fieldUsage x="-1"/>
        <fieldUsage x="3"/>
      </fieldsUsage>
    </cacheHierarchy>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2"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ELMA" refreshedDate="45554.698384953706" backgroundQuery="1" createdVersion="8" refreshedVersion="8" minRefreshableVersion="3" recordCount="0" supportSubquery="1" supportAdvancedDrill="1" xr:uid="{5A10DCBD-B894-4856-B021-0C99A5F2668D}">
  <cacheSource type="external" connectionId="4"/>
  <cacheFields count="5">
    <cacheField name="[Measures].[Sum of Depression(num)]" caption="Sum of Depression(num)" numFmtId="0" hierarchy="30" level="32767"/>
    <cacheField name="[Measures].[Sum of Anxiety(num)]" caption="Sum of Anxiety(num)" numFmtId="0" hierarchy="31" level="32767"/>
    <cacheField name="[Measures].[Sum of Panic attack(num)]" caption="Sum of Panic attack(num)" numFmtId="0" hierarchy="32" level="32767"/>
    <cacheField name="[Student_Mental_health__2].[Year of Study].[Year of Study]" caption="Year of Study" numFmtId="0" hierarchy="5" level="1">
      <sharedItems count="4">
        <s v="Year 3"/>
        <s v="Year 1"/>
        <s v="Year 2"/>
        <s v="Year 4"/>
      </sharedItems>
    </cacheField>
    <cacheField name="[Student_Mental_health__2].[Course].[Course]" caption="Course" numFmtId="0" hierarchy="4" level="1">
      <sharedItems count="34">
        <s v="Accounting"/>
        <s v="Applied Liberal Arts"/>
        <s v="Arabic"/>
        <s v="Banking Studies"/>
        <s v="Biomedical science"/>
        <s v="Biotechnology"/>
        <s v="Business Administration"/>
        <s v="Business Information Technology"/>
        <s v="Communication"/>
        <s v="Computer Science"/>
        <s v="Diploma Teaching English"/>
        <s v="Economics and Management Sciences"/>
        <s v="Engineering"/>
        <s v="English"/>
        <s v="Environmental and Natural Resource Management"/>
        <s v="Fishery"/>
        <s v="Health Science"/>
        <s v="Human Resources"/>
        <s v="Human Sciences"/>
        <s v="Information Technology"/>
        <s v="Islamic education"/>
        <s v="Kulliyyah of Engineering"/>
        <s v="Kulliyyah of Islamic Revealed Knowledge and Human Sciences"/>
        <s v="Kulliyyah of Pharmacy"/>
        <s v="Law"/>
        <s v="Malaysia Communication"/>
        <s v="Marine science"/>
        <s v="Mathemathics"/>
        <s v="Nursing"/>
        <s v="Pendidikan islam"/>
        <s v="Principles of Religion"/>
        <s v="Psychology"/>
        <s v="Radiography"/>
        <s v="Technology Specialist"/>
      </sharedItems>
    </cacheField>
  </cacheFields>
  <cacheHierarchies count="41">
    <cacheHierarchy uniqueName="[Student_Mental_health__2].[Date]" caption="Date" attribute="1" time="1" defaultMemberUniqueName="[Student_Mental_health__2].[Date].[All]" allUniqueName="[Student_Mental_health__2].[Date].[All]" dimensionUniqueName="[Student_Mental_health__2]" displayFolder="" count="0" memberValueDatatype="7" unbalanced="0"/>
    <cacheHierarchy uniqueName="[Student_Mental_health__2].[Time]" caption="Time" attribute="1" time="1" defaultMemberUniqueName="[Student_Mental_health__2].[Time].[All]" allUniqueName="[Student_Mental_health__2].[Time].[All]" dimensionUniqueName="[Student_Mental_health__2]" displayFolder="" count="0" memberValueDatatype="7" unbalanced="0"/>
    <cacheHierarchy uniqueName="[Student_Mental_health__2].[Gender]" caption="Gender" attribute="1" defaultMemberUniqueName="[Student_Mental_health__2].[Gender].[All]" allUniqueName="[Student_Mental_health__2].[Gender].[All]" dimensionUniqueName="[Student_Mental_health__2]" displayFolder="" count="2" memberValueDatatype="130" unbalanced="0"/>
    <cacheHierarchy uniqueName="[Student_Mental_health__2].[Age]" caption="Age" attribute="1" defaultMemberUniqueName="[Student_Mental_health__2].[Age].[All]" allUniqueName="[Student_Mental_health__2].[Age].[All]" dimensionUniqueName="[Student_Mental_health__2]" displayFolder="" count="0" memberValueDatatype="20" unbalanced="0"/>
    <cacheHierarchy uniqueName="[Student_Mental_health__2].[Course]" caption="Course" attribute="1" defaultMemberUniqueName="[Student_Mental_health__2].[Course].[All]" allUniqueName="[Student_Mental_health__2].[Course].[All]" dimensionUniqueName="[Student_Mental_health__2]" displayFolder="" count="2" memberValueDatatype="130" unbalanced="0">
      <fieldsUsage count="2">
        <fieldUsage x="-1"/>
        <fieldUsage x="4"/>
      </fieldsUsage>
    </cacheHierarchy>
    <cacheHierarchy uniqueName="[Student_Mental_health__2].[Year of Study]" caption="Year of Study" attribute="1" defaultMemberUniqueName="[Student_Mental_health__2].[Year of Study].[All]" allUniqueName="[Student_Mental_health__2].[Year of Study].[All]" dimensionUniqueName="[Student_Mental_health__2]" displayFolder="" count="2" memberValueDatatype="130" unbalanced="0">
      <fieldsUsage count="2">
        <fieldUsage x="-1"/>
        <fieldUsage x="3"/>
      </fieldsUsage>
    </cacheHierarchy>
    <cacheHierarchy uniqueName="[Student_Mental_health__2].[CGPA]" caption="CGPA" attribute="1" defaultMemberUniqueName="[Student_Mental_health__2].[CGPA].[All]" allUniqueName="[Student_Mental_health__2].[CGPA].[All]" dimensionUniqueName="[Student_Mental_health__2]" displayFolder="" count="0" memberValueDatatype="130" unbalanced="0"/>
    <cacheHierarchy uniqueName="[Student_Mental_health__2].[Marital status]" caption="Marital status" attribute="1" defaultMemberUniqueName="[Student_Mental_health__2].[Marital status].[All]" allUniqueName="[Student_Mental_health__2].[Marital status].[All]" dimensionUniqueName="[Student_Mental_health__2]" displayFolder="" count="0" memberValueDatatype="130" unbalanced="0"/>
    <cacheHierarchy uniqueName="[Student_Mental_health__2].[Depression]" caption="Depression" attribute="1" defaultMemberUniqueName="[Student_Mental_health__2].[Depression].[All]" allUniqueName="[Student_Mental_health__2].[Depression].[All]" dimensionUniqueName="[Student_Mental_health__2]" displayFolder="" count="0" memberValueDatatype="130" unbalanced="0"/>
    <cacheHierarchy uniqueName="[Student_Mental_health__2].[Anxiety]" caption="Anxiety" attribute="1" defaultMemberUniqueName="[Student_Mental_health__2].[Anxiety].[All]" allUniqueName="[Student_Mental_health__2].[Anxiety].[All]" dimensionUniqueName="[Student_Mental_health__2]" displayFolder="" count="0" memberValueDatatype="130" unbalanced="0"/>
    <cacheHierarchy uniqueName="[Student_Mental_health__2].[Panic attack]" caption="Panic attack" attribute="1" defaultMemberUniqueName="[Student_Mental_health__2].[Panic attack].[All]" allUniqueName="[Student_Mental_health__2].[Panic attack].[All]" dimensionUniqueName="[Student_Mental_health__2]" displayFolder="" count="0" memberValueDatatype="130" unbalanced="0"/>
    <cacheHierarchy uniqueName="[Student_Mental_health__2].[Specialist for a treatment]" caption="Specialist for a treatment" attribute="1" defaultMemberUniqueName="[Student_Mental_health__2].[Specialist for a treatment].[All]" allUniqueName="[Student_Mental_health__2].[Specialist for a treatment].[All]" dimensionUniqueName="[Student_Mental_health__2]" displayFolder="" count="0" memberValueDatatype="130" unbalanced="0"/>
    <cacheHierarchy uniqueName="[Student_Mental_health__2].[Depression(num)]" caption="Depression(num)" attribute="1" defaultMemberUniqueName="[Student_Mental_health__2].[Depression(num)].[All]" allUniqueName="[Student_Mental_health__2].[Depression(num)].[All]" dimensionUniqueName="[Student_Mental_health__2]" displayFolder="" count="0" memberValueDatatype="20" unbalanced="0"/>
    <cacheHierarchy uniqueName="[Student_Mental_health__2].[Anxiety(num)]" caption="Anxiety(num)" attribute="1" defaultMemberUniqueName="[Student_Mental_health__2].[Anxiety(num)].[All]" allUniqueName="[Student_Mental_health__2].[Anxiety(num)].[All]" dimensionUniqueName="[Student_Mental_health__2]" displayFolder="" count="0" memberValueDatatype="20" unbalanced="0"/>
    <cacheHierarchy uniqueName="[Student_Mental_health__2].[Panic attack(num)]" caption="Panic attack(num)" attribute="1" defaultMemberUniqueName="[Student_Mental_health__2].[Panic attack(num)].[All]" allUniqueName="[Student_Mental_health__2].[Panic attack(num)].[All]" dimensionUniqueName="[Student_Mental_health__2]" displayFolder="" count="0" memberValueDatatype="20" unbalanced="0"/>
    <cacheHierarchy uniqueName="[Student_Mental_health__2].[Mental_count]" caption="Mental_count" attribute="1" defaultMemberUniqueName="[Student_Mental_health__2].[Mental_count].[All]" allUniqueName="[Student_Mental_health__2].[Mental_count].[All]" dimensionUniqueName="[Student_Mental_health__2]" displayFolder="" count="0" memberValueDatatype="20" unbalanced="0"/>
    <cacheHierarchy uniqueName="[Student_Mental_health__2].[spec_treatment(num)]" caption="spec_treatment(num)" attribute="1" defaultMemberUniqueName="[Student_Mental_health__2].[spec_treatment(num)].[All]" allUniqueName="[Student_Mental_health__2].[spec_treatment(num)].[All]" dimensionUniqueName="[Student_Mental_health__2]" displayFolder="" count="0" memberValueDatatype="20" unbalanced="0"/>
    <cacheHierarchy uniqueName="[Student_Mental_health__2].[Time (Hour)]" caption="Time (Hour)" attribute="1" defaultMemberUniqueName="[Student_Mental_health__2].[Time (Hour)].[All]" allUniqueName="[Student_Mental_health__2].[Time (Hour)].[All]" dimensionUniqueName="[Student_Mental_health__2]" displayFolder="" count="0" memberValueDatatype="130" unbalanced="0"/>
    <cacheHierarchy uniqueName="[Student_Mental_health__2].[Time (Minute)]" caption="Time (Minute)" attribute="1" defaultMemberUniqueName="[Student_Mental_health__2].[Time (Minute)].[All]" allUniqueName="[Student_Mental_health__2].[Time (Minute)].[All]" dimensionUniqueName="[Student_Mental_health__2]" displayFolder="" count="0" memberValueDatatype="130" unbalanced="0"/>
    <cacheHierarchy uniqueName="[Measures].[__XL_Count Student_Mental_health__2]" caption="__XL_Count Student_Mental_health__2" measure="1" displayFolder="" measureGroup="Student_Mental_health__2" count="0" hidden="1"/>
    <cacheHierarchy uniqueName="[Measures].[__No measures defined]" caption="__No measures defined" measure="1" displayFolder="" count="0" hidden="1"/>
    <cacheHierarchy uniqueName="[Measures].[Count of Gender]" caption="Count of Gender" measure="1" displayFolder="" measureGroup="Student_Mental_health__2" count="0" hidden="1">
      <extLst>
        <ext xmlns:x15="http://schemas.microsoft.com/office/spreadsheetml/2010/11/main" uri="{B97F6D7D-B522-45F9-BDA1-12C45D357490}">
          <x15:cacheHierarchy aggregatedColumn="2"/>
        </ext>
      </extLst>
    </cacheHierarchy>
    <cacheHierarchy uniqueName="[Measures].[Count of Marital status]" caption="Count of Marital status" measure="1" displayFolder="" measureGroup="Student_Mental_health__2" count="0" hidden="1">
      <extLst>
        <ext xmlns:x15="http://schemas.microsoft.com/office/spreadsheetml/2010/11/main" uri="{B97F6D7D-B522-45F9-BDA1-12C45D357490}">
          <x15:cacheHierarchy aggregatedColumn="7"/>
        </ext>
      </extLst>
    </cacheHierarchy>
    <cacheHierarchy uniqueName="[Measures].[Count of Course]" caption="Count of Course" measure="1" displayFolder="" measureGroup="Student_Mental_health__2" count="0" hidden="1">
      <extLst>
        <ext xmlns:x15="http://schemas.microsoft.com/office/spreadsheetml/2010/11/main" uri="{B97F6D7D-B522-45F9-BDA1-12C45D357490}">
          <x15:cacheHierarchy aggregatedColumn="4"/>
        </ext>
      </extLst>
    </cacheHierarchy>
    <cacheHierarchy uniqueName="[Measures].[Count of Year of Study]" caption="Count of Year of Study" measure="1" displayFolder="" measureGroup="Student_Mental_health__2" count="0" hidden="1">
      <extLst>
        <ext xmlns:x15="http://schemas.microsoft.com/office/spreadsheetml/2010/11/main" uri="{B97F6D7D-B522-45F9-BDA1-12C45D357490}">
          <x15:cacheHierarchy aggregatedColumn="5"/>
        </ext>
      </extLst>
    </cacheHierarchy>
    <cacheHierarchy uniqueName="[Measures].[Count of CGPA]" caption="Count of CGPA" measure="1" displayFolder="" measureGroup="Student_Mental_health__2" count="0" hidden="1">
      <extLst>
        <ext xmlns:x15="http://schemas.microsoft.com/office/spreadsheetml/2010/11/main" uri="{B97F6D7D-B522-45F9-BDA1-12C45D357490}">
          <x15:cacheHierarchy aggregatedColumn="6"/>
        </ext>
      </extLst>
    </cacheHierarchy>
    <cacheHierarchy uniqueName="[Measures].[Count of Depression]" caption="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Count of Anxiety]" caption="Count of Anxiety" measure="1" displayFolder="" measureGroup="Student_Mental_health__2" count="0" hidden="1">
      <extLst>
        <ext xmlns:x15="http://schemas.microsoft.com/office/spreadsheetml/2010/11/main" uri="{B97F6D7D-B522-45F9-BDA1-12C45D357490}">
          <x15:cacheHierarchy aggregatedColumn="9"/>
        </ext>
      </extLst>
    </cacheHierarchy>
    <cacheHierarchy uniqueName="[Measures].[Count of Panic attack]" caption="Count of Panic attack" measure="1" displayFolder="" measureGroup="Student_Mental_health__2" count="0" hidden="1">
      <extLst>
        <ext xmlns:x15="http://schemas.microsoft.com/office/spreadsheetml/2010/11/main" uri="{B97F6D7D-B522-45F9-BDA1-12C45D357490}">
          <x15:cacheHierarchy aggregatedColumn="10"/>
        </ext>
      </extLst>
    </cacheHierarchy>
    <cacheHierarchy uniqueName="[Measures].[Distinct Count of Depression]" caption="Distinct Count of Depression" measure="1" displayFolder="" measureGroup="Student_Mental_health__2" count="0" hidden="1">
      <extLst>
        <ext xmlns:x15="http://schemas.microsoft.com/office/spreadsheetml/2010/11/main" uri="{B97F6D7D-B522-45F9-BDA1-12C45D357490}">
          <x15:cacheHierarchy aggregatedColumn="8"/>
        </ext>
      </extLst>
    </cacheHierarchy>
    <cacheHierarchy uniqueName="[Measures].[Sum of Depression(num)]" caption="Sum of Depression(num)" measure="1" displayFolder="" measureGroup="Student_Mental_health__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nxiety(num)]" caption="Sum of Anxiety(num)" measure="1" displayFolder="" measureGroup="Student_Mental_health__2"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nic attack(num)]" caption="Sum of Panic attack(num)" measure="1" displayFolder="" measureGroup="Student_Mental_health__2"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Specialist for a treatment]" caption="Count of Specialist for a treatment" measure="1" displayFolder="" measureGroup="Student_Mental_health__2" count="0" hidden="1">
      <extLst>
        <ext xmlns:x15="http://schemas.microsoft.com/office/spreadsheetml/2010/11/main" uri="{B97F6D7D-B522-45F9-BDA1-12C45D357490}">
          <x15:cacheHierarchy aggregatedColumn="11"/>
        </ext>
      </extLst>
    </cacheHierarchy>
    <cacheHierarchy uniqueName="[Measures].[Sum of spec_treatment(num)]" caption="Sum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Distinct Count of spec_treatment(num)]" caption="Distinct 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spec_treatment(num)]" caption="Count of spec_treatment(num)" measure="1" displayFolder="" measureGroup="Student_Mental_health__2" count="0" hidden="1">
      <extLst>
        <ext xmlns:x15="http://schemas.microsoft.com/office/spreadsheetml/2010/11/main" uri="{B97F6D7D-B522-45F9-BDA1-12C45D357490}">
          <x15:cacheHierarchy aggregatedColumn="16"/>
        </ext>
      </extLst>
    </cacheHierarchy>
    <cacheHierarchy uniqueName="[Measures].[Count of Depression(num)]" caption="Count of Depression(num)" measure="1" displayFolder="" measureGroup="Student_Mental_health__2" count="0" hidden="1">
      <extLst>
        <ext xmlns:x15="http://schemas.microsoft.com/office/spreadsheetml/2010/11/main" uri="{B97F6D7D-B522-45F9-BDA1-12C45D357490}">
          <x15:cacheHierarchy aggregatedColumn="12"/>
        </ext>
      </extLst>
    </cacheHierarchy>
    <cacheHierarchy uniqueName="[Measures].[Count of Panic attack(num)]" caption="Count of Panic attack(num)" measure="1" displayFolder="" measureGroup="Student_Mental_health__2" count="0" hidden="1">
      <extLst>
        <ext xmlns:x15="http://schemas.microsoft.com/office/spreadsheetml/2010/11/main" uri="{B97F6D7D-B522-45F9-BDA1-12C45D357490}">
          <x15:cacheHierarchy aggregatedColumn="14"/>
        </ext>
      </extLst>
    </cacheHierarchy>
    <cacheHierarchy uniqueName="[Measures].[Sum of Mental_count]" caption="Sum of Mental_count" measure="1" displayFolder="" measureGroup="Student_Mental_health__2" count="0" hidden="1">
      <extLst>
        <ext xmlns:x15="http://schemas.microsoft.com/office/spreadsheetml/2010/11/main" uri="{B97F6D7D-B522-45F9-BDA1-12C45D357490}">
          <x15:cacheHierarchy aggregatedColumn="15"/>
        </ext>
      </extLst>
    </cacheHierarchy>
    <cacheHierarchy uniqueName="[Measures].[Count of Mental_count]" caption="Count of Mental_count" measure="1" displayFolder="" measureGroup="Student_Mental_health__2"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Student_Mental_health__2" uniqueName="[Student_Mental_health__2]" caption="Student_Mental_health__2"/>
  </dimensions>
  <measureGroups count="1">
    <measureGroup name="Student_Mental_health__2" caption="Student_Mental_health_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E378FE-1ABD-4C8A-B7FF-389CA14367F5}" name="PivotTable1" cacheId="62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D7:AE42" firstHeaderRow="1" firstDataRow="1" firstDataCol="1"/>
  <pivotFields count="2">
    <pivotField axis="axisRow" allDrilled="1" subtotalTop="0" showAll="0" sortType="descending"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5">
    <i>
      <x v="12"/>
    </i>
    <i>
      <x v="9"/>
    </i>
    <i>
      <x v="7"/>
    </i>
    <i>
      <x v="21"/>
    </i>
    <i>
      <x v="4"/>
    </i>
    <i>
      <x v="31"/>
    </i>
    <i>
      <x v="22"/>
    </i>
    <i>
      <x v="24"/>
    </i>
    <i>
      <x v="29"/>
    </i>
    <i>
      <x v="13"/>
    </i>
    <i>
      <x v="11"/>
    </i>
    <i>
      <x v="20"/>
    </i>
    <i>
      <x v="28"/>
    </i>
    <i>
      <x v="15"/>
    </i>
    <i>
      <x v="5"/>
    </i>
    <i>
      <x v="25"/>
    </i>
    <i>
      <x v="23"/>
    </i>
    <i>
      <x v="32"/>
    </i>
    <i>
      <x v="27"/>
    </i>
    <i>
      <x v="33"/>
    </i>
    <i>
      <x v="6"/>
    </i>
    <i>
      <x v="17"/>
    </i>
    <i>
      <x v="10"/>
    </i>
    <i>
      <x v="18"/>
    </i>
    <i>
      <x v="26"/>
    </i>
    <i>
      <x v="19"/>
    </i>
    <i>
      <x v="1"/>
    </i>
    <i>
      <x v="2"/>
    </i>
    <i>
      <x v="30"/>
    </i>
    <i>
      <x v="8"/>
    </i>
    <i>
      <x v="14"/>
    </i>
    <i>
      <x v="3"/>
    </i>
    <i>
      <x/>
    </i>
    <i>
      <x v="16"/>
    </i>
    <i t="grand">
      <x/>
    </i>
  </rowItems>
  <colItems count="1">
    <i/>
  </colItems>
  <dataFields count="1">
    <dataField name="Course" fld="1" subtotal="count" baseField="0" baseItem="16"/>
  </dataFields>
  <formats count="4">
    <format dxfId="56">
      <pivotArea type="all" dataOnly="0" outline="0" fieldPosition="0"/>
    </format>
    <format dxfId="57">
      <pivotArea outline="0" collapsedLevelsAreSubtotals="1" fieldPosition="0"/>
    </format>
    <format dxfId="58">
      <pivotArea dataOnly="0" labelOnly="1" grandRow="1" outline="0" fieldPosition="0"/>
    </format>
    <format dxfId="59">
      <pivotArea dataOnly="0" labelOnly="1" outline="0" axis="axisValues" fieldPosition="0"/>
    </format>
  </formats>
  <chartFormats count="68">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2">
          <reference field="4294967294" count="1" selected="0">
            <x v="0"/>
          </reference>
          <reference field="0" count="1" selected="0">
            <x v="0"/>
          </reference>
        </references>
      </pivotArea>
    </chartFormat>
    <chartFormat chart="6" format="3" series="1">
      <pivotArea type="data" outline="0" fieldPosition="0">
        <references count="2">
          <reference field="4294967294" count="1" selected="0">
            <x v="0"/>
          </reference>
          <reference field="0" count="1" selected="0">
            <x v="16"/>
          </reference>
        </references>
      </pivotArea>
    </chartFormat>
    <chartFormat chart="6" format="4" series="1">
      <pivotArea type="data" outline="0" fieldPosition="0">
        <references count="2">
          <reference field="4294967294" count="1" selected="0">
            <x v="0"/>
          </reference>
          <reference field="0" count="1" selected="0">
            <x v="2"/>
          </reference>
        </references>
      </pivotArea>
    </chartFormat>
    <chartFormat chart="6" format="5" series="1">
      <pivotArea type="data" outline="0" fieldPosition="0">
        <references count="2">
          <reference field="4294967294" count="1" selected="0">
            <x v="0"/>
          </reference>
          <reference field="0" count="1" selected="0">
            <x v="17"/>
          </reference>
        </references>
      </pivotArea>
    </chartFormat>
    <chartFormat chart="6" format="6" series="1">
      <pivotArea type="data" outline="0" fieldPosition="0">
        <references count="2">
          <reference field="4294967294" count="1" selected="0">
            <x v="0"/>
          </reference>
          <reference field="0" count="1" selected="0">
            <x v="5"/>
          </reference>
        </references>
      </pivotArea>
    </chartFormat>
    <chartFormat chart="6" format="7" series="1">
      <pivotArea type="data" outline="0" fieldPosition="0">
        <references count="2">
          <reference field="4294967294" count="1" selected="0">
            <x v="0"/>
          </reference>
          <reference field="0" count="1" selected="0">
            <x v="18"/>
          </reference>
        </references>
      </pivotArea>
    </chartFormat>
    <chartFormat chart="6" format="8" series="1">
      <pivotArea type="data" outline="0" fieldPosition="0">
        <references count="2">
          <reference field="4294967294" count="1" selected="0">
            <x v="0"/>
          </reference>
          <reference field="0" count="1" selected="0">
            <x v="8"/>
          </reference>
        </references>
      </pivotArea>
    </chartFormat>
    <chartFormat chart="6" format="9" series="1">
      <pivotArea type="data" outline="0" fieldPosition="0">
        <references count="2">
          <reference field="4294967294" count="1" selected="0">
            <x v="0"/>
          </reference>
          <reference field="0" count="1" selected="0">
            <x v="19"/>
          </reference>
        </references>
      </pivotArea>
    </chartFormat>
    <chartFormat chart="6" format="10" series="1">
      <pivotArea type="data" outline="0" fieldPosition="0">
        <references count="2">
          <reference field="4294967294" count="1" selected="0">
            <x v="0"/>
          </reference>
          <reference field="0" count="1" selected="0">
            <x v="33"/>
          </reference>
        </references>
      </pivotArea>
    </chartFormat>
    <chartFormat chart="6" format="11" series="1">
      <pivotArea type="data" outline="0" fieldPosition="0">
        <references count="2">
          <reference field="4294967294" count="1" selected="0">
            <x v="0"/>
          </reference>
          <reference field="0" count="1" selected="0">
            <x v="23"/>
          </reference>
        </references>
      </pivotArea>
    </chartFormat>
    <chartFormat chart="6" format="12" series="1">
      <pivotArea type="data" outline="0" fieldPosition="0">
        <references count="2">
          <reference field="4294967294" count="1" selected="0">
            <x v="0"/>
          </reference>
          <reference field="0" count="1" selected="0">
            <x v="3"/>
          </reference>
        </references>
      </pivotArea>
    </chartFormat>
    <chartFormat chart="6" format="13" series="1">
      <pivotArea type="data" outline="0" fieldPosition="0">
        <references count="2">
          <reference field="4294967294" count="1" selected="0">
            <x v="0"/>
          </reference>
          <reference field="0" count="1" selected="0">
            <x v="26"/>
          </reference>
        </references>
      </pivotArea>
    </chartFormat>
    <chartFormat chart="6" format="14" series="1">
      <pivotArea type="data" outline="0" fieldPosition="0">
        <references count="2">
          <reference field="4294967294" count="1" selected="0">
            <x v="0"/>
          </reference>
          <reference field="0" count="1" selected="0">
            <x v="10"/>
          </reference>
        </references>
      </pivotArea>
    </chartFormat>
    <chartFormat chart="6" format="15" series="1">
      <pivotArea type="data" outline="0" fieldPosition="0">
        <references count="2">
          <reference field="4294967294" count="1" selected="0">
            <x v="0"/>
          </reference>
          <reference field="0" count="1" selected="0">
            <x v="27"/>
          </reference>
        </references>
      </pivotArea>
    </chartFormat>
    <chartFormat chart="6" format="16" series="1">
      <pivotArea type="data" outline="0" fieldPosition="0">
        <references count="2">
          <reference field="4294967294" count="1" selected="0">
            <x v="0"/>
          </reference>
          <reference field="0" count="1" selected="0">
            <x v="6"/>
          </reference>
        </references>
      </pivotArea>
    </chartFormat>
    <chartFormat chart="6" format="17" series="1">
      <pivotArea type="data" outline="0" fieldPosition="0">
        <references count="2">
          <reference field="4294967294" count="1" selected="0">
            <x v="0"/>
          </reference>
          <reference field="0" count="1" selected="0">
            <x v="30"/>
          </reference>
        </references>
      </pivotArea>
    </chartFormat>
    <chartFormat chart="6" format="18" series="1">
      <pivotArea type="data" outline="0" fieldPosition="0">
        <references count="2">
          <reference field="4294967294" count="1" selected="0">
            <x v="0"/>
          </reference>
          <reference field="0" count="1" selected="0">
            <x v="1"/>
          </reference>
        </references>
      </pivotArea>
    </chartFormat>
    <chartFormat chart="6" format="19" series="1">
      <pivotArea type="data" outline="0" fieldPosition="0">
        <references count="2">
          <reference field="4294967294" count="1" selected="0">
            <x v="0"/>
          </reference>
          <reference field="0" count="1" selected="0">
            <x v="32"/>
          </reference>
        </references>
      </pivotArea>
    </chartFormat>
    <chartFormat chart="6" format="20" series="1">
      <pivotArea type="data" outline="0" fieldPosition="0">
        <references count="2">
          <reference field="4294967294" count="1" selected="0">
            <x v="0"/>
          </reference>
          <reference field="0" count="1" selected="0">
            <x v="15"/>
          </reference>
        </references>
      </pivotArea>
    </chartFormat>
    <chartFormat chart="6" format="21" series="1">
      <pivotArea type="data" outline="0" fieldPosition="0">
        <references count="2">
          <reference field="4294967294" count="1" selected="0">
            <x v="0"/>
          </reference>
          <reference field="0" count="1" selected="0">
            <x v="20"/>
          </reference>
        </references>
      </pivotArea>
    </chartFormat>
    <chartFormat chart="6" format="22" series="1">
      <pivotArea type="data" outline="0" fieldPosition="0">
        <references count="2">
          <reference field="4294967294" count="1" selected="0">
            <x v="0"/>
          </reference>
          <reference field="0" count="1" selected="0">
            <x v="11"/>
          </reference>
        </references>
      </pivotArea>
    </chartFormat>
    <chartFormat chart="6" format="23" series="1">
      <pivotArea type="data" outline="0" fieldPosition="0">
        <references count="2">
          <reference field="4294967294" count="1" selected="0">
            <x v="0"/>
          </reference>
          <reference field="0" count="1" selected="0">
            <x v="28"/>
          </reference>
        </references>
      </pivotArea>
    </chartFormat>
    <chartFormat chart="6" format="24" series="1">
      <pivotArea type="data" outline="0" fieldPosition="0">
        <references count="2">
          <reference field="4294967294" count="1" selected="0">
            <x v="0"/>
          </reference>
          <reference field="0" count="1" selected="0">
            <x v="24"/>
          </reference>
        </references>
      </pivotArea>
    </chartFormat>
    <chartFormat chart="6" format="25" series="1">
      <pivotArea type="data" outline="0" fieldPosition="0">
        <references count="2">
          <reference field="4294967294" count="1" selected="0">
            <x v="0"/>
          </reference>
          <reference field="0" count="1" selected="0">
            <x v="22"/>
          </reference>
        </references>
      </pivotArea>
    </chartFormat>
    <chartFormat chart="6" format="26" series="1">
      <pivotArea type="data" outline="0" fieldPosition="0">
        <references count="2">
          <reference field="4294967294" count="1" selected="0">
            <x v="0"/>
          </reference>
          <reference field="0" count="1" selected="0">
            <x v="29"/>
          </reference>
        </references>
      </pivotArea>
    </chartFormat>
    <chartFormat chart="6" format="27" series="1">
      <pivotArea type="data" outline="0" fieldPosition="0">
        <references count="2">
          <reference field="4294967294" count="1" selected="0">
            <x v="0"/>
          </reference>
          <reference field="0" count="1" selected="0">
            <x v="13"/>
          </reference>
        </references>
      </pivotArea>
    </chartFormat>
    <chartFormat chart="6" format="28" series="1">
      <pivotArea type="data" outline="0" fieldPosition="0">
        <references count="2">
          <reference field="4294967294" count="1" selected="0">
            <x v="0"/>
          </reference>
          <reference field="0" count="1" selected="0">
            <x v="31"/>
          </reference>
        </references>
      </pivotArea>
    </chartFormat>
    <chartFormat chart="6" format="29" series="1">
      <pivotArea type="data" outline="0" fieldPosition="0">
        <references count="2">
          <reference field="4294967294" count="1" selected="0">
            <x v="0"/>
          </reference>
          <reference field="0" count="1" selected="0">
            <x v="4"/>
          </reference>
        </references>
      </pivotArea>
    </chartFormat>
    <chartFormat chart="6" format="30" series="1">
      <pivotArea type="data" outline="0" fieldPosition="0">
        <references count="2">
          <reference field="4294967294" count="1" selected="0">
            <x v="0"/>
          </reference>
          <reference field="0" count="1" selected="0">
            <x v="21"/>
          </reference>
        </references>
      </pivotArea>
    </chartFormat>
    <chartFormat chart="6" format="31" series="1">
      <pivotArea type="data" outline="0" fieldPosition="0">
        <references count="2">
          <reference field="4294967294" count="1" selected="0">
            <x v="0"/>
          </reference>
          <reference field="0" count="1" selected="0">
            <x v="7"/>
          </reference>
        </references>
      </pivotArea>
    </chartFormat>
    <chartFormat chart="6" format="32" series="1">
      <pivotArea type="data" outline="0" fieldPosition="0">
        <references count="2">
          <reference field="4294967294" count="1" selected="0">
            <x v="0"/>
          </reference>
          <reference field="0" count="1" selected="0">
            <x v="9"/>
          </reference>
        </references>
      </pivotArea>
    </chartFormat>
    <chartFormat chart="6" format="33" series="1">
      <pivotArea type="data" outline="0" fieldPosition="0">
        <references count="2">
          <reference field="4294967294" count="1" selected="0">
            <x v="0"/>
          </reference>
          <reference field="0" count="1" selected="0">
            <x v="12"/>
          </reference>
        </references>
      </pivotArea>
    </chartFormat>
    <chartFormat chart="5" format="2" series="1">
      <pivotArea type="data" outline="0" fieldPosition="0">
        <references count="2">
          <reference field="4294967294" count="1" selected="0">
            <x v="0"/>
          </reference>
          <reference field="0" count="1" selected="0">
            <x v="0"/>
          </reference>
        </references>
      </pivotArea>
    </chartFormat>
    <chartFormat chart="5" format="3" series="1">
      <pivotArea type="data" outline="0" fieldPosition="0">
        <references count="2">
          <reference field="4294967294" count="1" selected="0">
            <x v="0"/>
          </reference>
          <reference field="0" count="1" selected="0">
            <x v="16"/>
          </reference>
        </references>
      </pivotArea>
    </chartFormat>
    <chartFormat chart="5" format="4" series="1">
      <pivotArea type="data" outline="0" fieldPosition="0">
        <references count="2">
          <reference field="4294967294" count="1" selected="0">
            <x v="0"/>
          </reference>
          <reference field="0" count="1" selected="0">
            <x v="2"/>
          </reference>
        </references>
      </pivotArea>
    </chartFormat>
    <chartFormat chart="5" format="5" series="1">
      <pivotArea type="data" outline="0" fieldPosition="0">
        <references count="2">
          <reference field="4294967294" count="1" selected="0">
            <x v="0"/>
          </reference>
          <reference field="0" count="1" selected="0">
            <x v="17"/>
          </reference>
        </references>
      </pivotArea>
    </chartFormat>
    <chartFormat chart="5" format="6" series="1">
      <pivotArea type="data" outline="0" fieldPosition="0">
        <references count="2">
          <reference field="4294967294" count="1" selected="0">
            <x v="0"/>
          </reference>
          <reference field="0" count="1" selected="0">
            <x v="5"/>
          </reference>
        </references>
      </pivotArea>
    </chartFormat>
    <chartFormat chart="5" format="7" series="1">
      <pivotArea type="data" outline="0" fieldPosition="0">
        <references count="2">
          <reference field="4294967294" count="1" selected="0">
            <x v="0"/>
          </reference>
          <reference field="0" count="1" selected="0">
            <x v="18"/>
          </reference>
        </references>
      </pivotArea>
    </chartFormat>
    <chartFormat chart="5" format="8" series="1">
      <pivotArea type="data" outline="0" fieldPosition="0">
        <references count="2">
          <reference field="4294967294" count="1" selected="0">
            <x v="0"/>
          </reference>
          <reference field="0" count="1" selected="0">
            <x v="8"/>
          </reference>
        </references>
      </pivotArea>
    </chartFormat>
    <chartFormat chart="5" format="9" series="1">
      <pivotArea type="data" outline="0" fieldPosition="0">
        <references count="2">
          <reference field="4294967294" count="1" selected="0">
            <x v="0"/>
          </reference>
          <reference field="0" count="1" selected="0">
            <x v="19"/>
          </reference>
        </references>
      </pivotArea>
    </chartFormat>
    <chartFormat chart="5" format="10" series="1">
      <pivotArea type="data" outline="0" fieldPosition="0">
        <references count="2">
          <reference field="4294967294" count="1" selected="0">
            <x v="0"/>
          </reference>
          <reference field="0" count="1" selected="0">
            <x v="33"/>
          </reference>
        </references>
      </pivotArea>
    </chartFormat>
    <chartFormat chart="5" format="11" series="1">
      <pivotArea type="data" outline="0" fieldPosition="0">
        <references count="2">
          <reference field="4294967294" count="1" selected="0">
            <x v="0"/>
          </reference>
          <reference field="0" count="1" selected="0">
            <x v="23"/>
          </reference>
        </references>
      </pivotArea>
    </chartFormat>
    <chartFormat chart="5" format="12" series="1">
      <pivotArea type="data" outline="0" fieldPosition="0">
        <references count="2">
          <reference field="4294967294" count="1" selected="0">
            <x v="0"/>
          </reference>
          <reference field="0" count="1" selected="0">
            <x v="3"/>
          </reference>
        </references>
      </pivotArea>
    </chartFormat>
    <chartFormat chart="5" format="13" series="1">
      <pivotArea type="data" outline="0" fieldPosition="0">
        <references count="2">
          <reference field="4294967294" count="1" selected="0">
            <x v="0"/>
          </reference>
          <reference field="0" count="1" selected="0">
            <x v="26"/>
          </reference>
        </references>
      </pivotArea>
    </chartFormat>
    <chartFormat chart="5" format="14" series="1">
      <pivotArea type="data" outline="0" fieldPosition="0">
        <references count="2">
          <reference field="4294967294" count="1" selected="0">
            <x v="0"/>
          </reference>
          <reference field="0" count="1" selected="0">
            <x v="10"/>
          </reference>
        </references>
      </pivotArea>
    </chartFormat>
    <chartFormat chart="5" format="15" series="1">
      <pivotArea type="data" outline="0" fieldPosition="0">
        <references count="2">
          <reference field="4294967294" count="1" selected="0">
            <x v="0"/>
          </reference>
          <reference field="0" count="1" selected="0">
            <x v="27"/>
          </reference>
        </references>
      </pivotArea>
    </chartFormat>
    <chartFormat chart="5" format="16" series="1">
      <pivotArea type="data" outline="0" fieldPosition="0">
        <references count="2">
          <reference field="4294967294" count="1" selected="0">
            <x v="0"/>
          </reference>
          <reference field="0" count="1" selected="0">
            <x v="6"/>
          </reference>
        </references>
      </pivotArea>
    </chartFormat>
    <chartFormat chart="5" format="17" series="1">
      <pivotArea type="data" outline="0" fieldPosition="0">
        <references count="2">
          <reference field="4294967294" count="1" selected="0">
            <x v="0"/>
          </reference>
          <reference field="0" count="1" selected="0">
            <x v="30"/>
          </reference>
        </references>
      </pivotArea>
    </chartFormat>
    <chartFormat chart="5" format="18" series="1">
      <pivotArea type="data" outline="0" fieldPosition="0">
        <references count="2">
          <reference field="4294967294" count="1" selected="0">
            <x v="0"/>
          </reference>
          <reference field="0" count="1" selected="0">
            <x v="1"/>
          </reference>
        </references>
      </pivotArea>
    </chartFormat>
    <chartFormat chart="5" format="19" series="1">
      <pivotArea type="data" outline="0" fieldPosition="0">
        <references count="2">
          <reference field="4294967294" count="1" selected="0">
            <x v="0"/>
          </reference>
          <reference field="0" count="1" selected="0">
            <x v="32"/>
          </reference>
        </references>
      </pivotArea>
    </chartFormat>
    <chartFormat chart="5" format="20" series="1">
      <pivotArea type="data" outline="0" fieldPosition="0">
        <references count="2">
          <reference field="4294967294" count="1" selected="0">
            <x v="0"/>
          </reference>
          <reference field="0" count="1" selected="0">
            <x v="15"/>
          </reference>
        </references>
      </pivotArea>
    </chartFormat>
    <chartFormat chart="5" format="21" series="1">
      <pivotArea type="data" outline="0" fieldPosition="0">
        <references count="2">
          <reference field="4294967294" count="1" selected="0">
            <x v="0"/>
          </reference>
          <reference field="0" count="1" selected="0">
            <x v="20"/>
          </reference>
        </references>
      </pivotArea>
    </chartFormat>
    <chartFormat chart="5" format="22" series="1">
      <pivotArea type="data" outline="0" fieldPosition="0">
        <references count="2">
          <reference field="4294967294" count="1" selected="0">
            <x v="0"/>
          </reference>
          <reference field="0" count="1" selected="0">
            <x v="11"/>
          </reference>
        </references>
      </pivotArea>
    </chartFormat>
    <chartFormat chart="5" format="23" series="1">
      <pivotArea type="data" outline="0" fieldPosition="0">
        <references count="2">
          <reference field="4294967294" count="1" selected="0">
            <x v="0"/>
          </reference>
          <reference field="0" count="1" selected="0">
            <x v="28"/>
          </reference>
        </references>
      </pivotArea>
    </chartFormat>
    <chartFormat chart="5" format="24" series="1">
      <pivotArea type="data" outline="0" fieldPosition="0">
        <references count="2">
          <reference field="4294967294" count="1" selected="0">
            <x v="0"/>
          </reference>
          <reference field="0" count="1" selected="0">
            <x v="24"/>
          </reference>
        </references>
      </pivotArea>
    </chartFormat>
    <chartFormat chart="5" format="25" series="1">
      <pivotArea type="data" outline="0" fieldPosition="0">
        <references count="2">
          <reference field="4294967294" count="1" selected="0">
            <x v="0"/>
          </reference>
          <reference field="0" count="1" selected="0">
            <x v="22"/>
          </reference>
        </references>
      </pivotArea>
    </chartFormat>
    <chartFormat chart="5" format="26" series="1">
      <pivotArea type="data" outline="0" fieldPosition="0">
        <references count="2">
          <reference field="4294967294" count="1" selected="0">
            <x v="0"/>
          </reference>
          <reference field="0" count="1" selected="0">
            <x v="29"/>
          </reference>
        </references>
      </pivotArea>
    </chartFormat>
    <chartFormat chart="5" format="27" series="1">
      <pivotArea type="data" outline="0" fieldPosition="0">
        <references count="2">
          <reference field="4294967294" count="1" selected="0">
            <x v="0"/>
          </reference>
          <reference field="0" count="1" selected="0">
            <x v="13"/>
          </reference>
        </references>
      </pivotArea>
    </chartFormat>
    <chartFormat chart="5" format="28" series="1">
      <pivotArea type="data" outline="0" fieldPosition="0">
        <references count="2">
          <reference field="4294967294" count="1" selected="0">
            <x v="0"/>
          </reference>
          <reference field="0" count="1" selected="0">
            <x v="31"/>
          </reference>
        </references>
      </pivotArea>
    </chartFormat>
    <chartFormat chart="5" format="29" series="1">
      <pivotArea type="data" outline="0" fieldPosition="0">
        <references count="2">
          <reference field="4294967294" count="1" selected="0">
            <x v="0"/>
          </reference>
          <reference field="0" count="1" selected="0">
            <x v="4"/>
          </reference>
        </references>
      </pivotArea>
    </chartFormat>
    <chartFormat chart="5" format="30" series="1">
      <pivotArea type="data" outline="0" fieldPosition="0">
        <references count="2">
          <reference field="4294967294" count="1" selected="0">
            <x v="0"/>
          </reference>
          <reference field="0" count="1" selected="0">
            <x v="21"/>
          </reference>
        </references>
      </pivotArea>
    </chartFormat>
    <chartFormat chart="5" format="31" series="1">
      <pivotArea type="data" outline="0" fieldPosition="0">
        <references count="2">
          <reference field="4294967294" count="1" selected="0">
            <x v="0"/>
          </reference>
          <reference field="0" count="1" selected="0">
            <x v="7"/>
          </reference>
        </references>
      </pivotArea>
    </chartFormat>
    <chartFormat chart="5" format="32" series="1">
      <pivotArea type="data" outline="0" fieldPosition="0">
        <references count="2">
          <reference field="4294967294" count="1" selected="0">
            <x v="0"/>
          </reference>
          <reference field="0" count="1" selected="0">
            <x v="9"/>
          </reference>
        </references>
      </pivotArea>
    </chartFormat>
    <chartFormat chart="5" format="33" series="1">
      <pivotArea type="data" outline="0" fieldPosition="0">
        <references count="2">
          <reference field="4294967294" count="1" selected="0">
            <x v="0"/>
          </reference>
          <reference field="0" count="1" selected="0">
            <x v="12"/>
          </reference>
        </references>
      </pivotArea>
    </chartFormat>
    <chartFormat chart="11" format="35"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rse"/>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mental_health.xlsx!Student_Mental_health__2">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7CB6F9-6DB7-4E0D-940C-B994D26312F1}" name="PivotTable4" cacheId="62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2:D18"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5">
        <item x="0" e="0"/>
        <item x="1" e="0"/>
        <item x="2" e="0"/>
        <item x="3" e="0"/>
        <item x="4" e="0"/>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4"/>
  </rowFields>
  <rowItems count="6">
    <i>
      <x/>
    </i>
    <i>
      <x v="1"/>
    </i>
    <i>
      <x v="2"/>
    </i>
    <i>
      <x v="3"/>
    </i>
    <i>
      <x v="4"/>
    </i>
    <i t="grand">
      <x/>
    </i>
  </rowItems>
  <colFields count="1">
    <field x="-2"/>
  </colFields>
  <colItems count="3">
    <i>
      <x/>
    </i>
    <i i="1">
      <x v="1"/>
    </i>
    <i i="2">
      <x v="2"/>
    </i>
  </colItems>
  <dataFields count="3">
    <dataField name="Depression(num)" fld="0" baseField="0" baseItem="0"/>
    <dataField name="Anxiety(num)" fld="1" baseField="0" baseItem="0"/>
    <dataField name="Panic attack(num)"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Depression(num)"/>
    <pivotHierarchy dragToData="1" caption="Anxiety(num)"/>
    <pivotHierarchy dragToData="1" caption="Panic attack(num)"/>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6"/>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7C4F44-DBD4-4657-B0F2-967AD7D90B1A}" name="PivotTable5" cacheId="62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23:D110"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s>
  <rowFields count="2">
    <field x="4"/>
    <field x="3"/>
  </rowFields>
  <rowItems count="87">
    <i>
      <x/>
    </i>
    <i r="1">
      <x/>
    </i>
    <i>
      <x v="1"/>
    </i>
    <i r="1">
      <x v="1"/>
    </i>
    <i>
      <x v="2"/>
    </i>
    <i r="1">
      <x v="2"/>
    </i>
    <i>
      <x v="3"/>
    </i>
    <i r="1">
      <x v="1"/>
    </i>
    <i>
      <x v="4"/>
    </i>
    <i r="1">
      <x v="1"/>
    </i>
    <i r="1">
      <x v="2"/>
    </i>
    <i r="1">
      <x/>
    </i>
    <i>
      <x v="5"/>
    </i>
    <i r="1">
      <x/>
    </i>
    <i>
      <x v="6"/>
    </i>
    <i r="1">
      <x v="2"/>
    </i>
    <i>
      <x v="7"/>
    </i>
    <i r="1">
      <x v="1"/>
    </i>
    <i r="1">
      <x v="2"/>
    </i>
    <i r="1">
      <x/>
    </i>
    <i>
      <x v="8"/>
    </i>
    <i r="1">
      <x v="2"/>
    </i>
    <i>
      <x v="9"/>
    </i>
    <i r="1">
      <x v="1"/>
    </i>
    <i r="1">
      <x v="2"/>
    </i>
    <i r="1">
      <x/>
    </i>
    <i r="1">
      <x v="3"/>
    </i>
    <i>
      <x v="10"/>
    </i>
    <i r="1">
      <x/>
    </i>
    <i>
      <x v="11"/>
    </i>
    <i r="1">
      <x v="1"/>
    </i>
    <i r="1">
      <x v="2"/>
    </i>
    <i>
      <x v="12"/>
    </i>
    <i r="1">
      <x v="1"/>
    </i>
    <i r="1">
      <x v="2"/>
    </i>
    <i r="1">
      <x/>
    </i>
    <i r="1">
      <x v="3"/>
    </i>
    <i>
      <x v="13"/>
    </i>
    <i r="1">
      <x v="1"/>
    </i>
    <i r="1">
      <x/>
    </i>
    <i>
      <x v="14"/>
    </i>
    <i r="1">
      <x v="3"/>
    </i>
    <i>
      <x v="15"/>
    </i>
    <i r="1">
      <x/>
    </i>
    <i>
      <x v="16"/>
    </i>
    <i r="1">
      <x/>
    </i>
    <i>
      <x v="17"/>
    </i>
    <i r="1">
      <x v="2"/>
    </i>
    <i>
      <x v="18"/>
    </i>
    <i r="1">
      <x v="2"/>
    </i>
    <i>
      <x v="19"/>
    </i>
    <i r="1">
      <x/>
    </i>
    <i>
      <x v="20"/>
    </i>
    <i r="1">
      <x v="1"/>
    </i>
    <i r="1">
      <x v="2"/>
    </i>
    <i>
      <x v="21"/>
    </i>
    <i r="1">
      <x v="1"/>
    </i>
    <i r="1">
      <x v="2"/>
    </i>
    <i r="1">
      <x/>
    </i>
    <i>
      <x v="22"/>
    </i>
    <i r="1">
      <x v="1"/>
    </i>
    <i r="1">
      <x/>
    </i>
    <i>
      <x v="23"/>
    </i>
    <i r="1">
      <x v="3"/>
    </i>
    <i>
      <x v="24"/>
    </i>
    <i r="1">
      <x/>
    </i>
    <i>
      <x v="25"/>
    </i>
    <i r="1">
      <x v="1"/>
    </i>
    <i>
      <x v="26"/>
    </i>
    <i r="1">
      <x v="2"/>
    </i>
    <i>
      <x v="27"/>
    </i>
    <i r="1">
      <x v="3"/>
    </i>
    <i>
      <x v="28"/>
    </i>
    <i r="1">
      <x v="2"/>
    </i>
    <i r="1">
      <x/>
    </i>
    <i>
      <x v="29"/>
    </i>
    <i r="1">
      <x v="2"/>
    </i>
    <i r="1">
      <x v="3"/>
    </i>
    <i>
      <x v="30"/>
    </i>
    <i r="1">
      <x v="2"/>
    </i>
    <i>
      <x v="31"/>
    </i>
    <i r="1">
      <x v="1"/>
    </i>
    <i>
      <x v="32"/>
    </i>
    <i r="1">
      <x v="1"/>
    </i>
    <i>
      <x v="33"/>
    </i>
    <i r="1">
      <x v="1"/>
    </i>
    <i t="grand">
      <x/>
    </i>
  </rowItems>
  <colFields count="1">
    <field x="-2"/>
  </colFields>
  <colItems count="3">
    <i>
      <x/>
    </i>
    <i i="1">
      <x v="1"/>
    </i>
    <i i="2">
      <x v="2"/>
    </i>
  </colItems>
  <dataFields count="3">
    <dataField name=" Depression(num)" fld="0" baseField="0" baseItem="0"/>
    <dataField name=" Anxiety(num)" fld="1" baseField="0" baseItem="0"/>
    <dataField name="Panic attack(num)" fld="2" baseField="0" baseItem="0"/>
  </dataField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Depression(num)"/>
    <pivotHierarchy dragToData="1" caption=" Anxiety(num)"/>
    <pivotHierarchy dragToData="1" caption="Panic attack(num)"/>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4"/>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93DA9A2-9484-476E-9F39-2A4ABC48576B}" name="PivotTable6" cacheId="62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F12:J15"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3"/>
  </rowFields>
  <rowItems count="3">
    <i>
      <x/>
    </i>
    <i>
      <x v="1"/>
    </i>
    <i t="grand">
      <x/>
    </i>
  </rowItems>
  <colFields count="1">
    <field x="-2"/>
  </colFields>
  <colItems count="4">
    <i>
      <x/>
    </i>
    <i i="1">
      <x v="1"/>
    </i>
    <i i="2">
      <x v="2"/>
    </i>
    <i i="3">
      <x v="3"/>
    </i>
  </colItems>
  <dataFields count="4">
    <dataField name="Depression(num)" fld="0" baseField="0" baseItem="0"/>
    <dataField name="Anxiety(num)" fld="1" baseField="0" baseItem="0"/>
    <dataField name="Panic attack(num)" fld="2" baseField="0" baseItem="0"/>
    <dataField name="spec_treatment(num)" fld="4"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Depression(num)"/>
    <pivotHierarchy dragToData="1" caption="Anxiety(num)"/>
    <pivotHierarchy dragToData="1" caption="Panic attack(num)"/>
    <pivotHierarchy dragToData="1"/>
    <pivotHierarchy dragToData="1" caption="spec_treatment(num)"/>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EC2352-1D2D-42C7-8360-FFFE3EBCF097}" name="PivotTable2" cacheId="62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pec_treatment(num)" fld="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pec_treatment(num)"/>
    <pivotHierarchy dragToData="1" caption="spec_treatment(num)"/>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A08D5A-0AB3-49EC-BE7C-BA25F5660F41}" name="PivotTable4" cacheId="62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G7:H1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Marital status" fld="1" subtotal="count" baseField="0" baseItem="0"/>
  </dataFields>
  <formats count="6">
    <format dxfId="50">
      <pivotArea type="all" dataOnly="0" outline="0" fieldPosition="0"/>
    </format>
    <format dxfId="51">
      <pivotArea outline="0" collapsedLevelsAreSubtotals="1" fieldPosition="0"/>
    </format>
    <format dxfId="52">
      <pivotArea field="0" type="button" dataOnly="0" labelOnly="1" outline="0" axis="axisRow" fieldPosition="0"/>
    </format>
    <format dxfId="53">
      <pivotArea dataOnly="0" labelOnly="1" fieldPosition="0">
        <references count="1">
          <reference field="0" count="0"/>
        </references>
      </pivotArea>
    </format>
    <format dxfId="54">
      <pivotArea dataOnly="0" labelOnly="1" grandRow="1" outline="0" fieldPosition="0"/>
    </format>
    <format dxfId="55">
      <pivotArea dataOnly="0" labelOnly="1" outline="0" axis="axisValues" fieldPosition="0"/>
    </format>
  </formats>
  <chartFormats count="3">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Marital status"/>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mental_health.xlsx!Student_Mental_health__2">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89DC6A-A092-49A0-90CA-37080BED1823}" name="PivotTable3" cacheId="62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D7:E1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Gender" fld="1" subtotal="count" baseField="0" baseItem="0"/>
  </dataFields>
  <formats count="6">
    <format dxfId="44">
      <pivotArea type="all" dataOnly="0" outline="0" fieldPosition="0"/>
    </format>
    <format dxfId="45">
      <pivotArea outline="0" collapsedLevelsAreSubtotals="1" fieldPosition="0"/>
    </format>
    <format dxfId="46">
      <pivotArea field="0" type="button" dataOnly="0" labelOnly="1" outline="0" axis="axisRow" fieldPosition="0"/>
    </format>
    <format dxfId="47">
      <pivotArea dataOnly="0" labelOnly="1" fieldPosition="0">
        <references count="1">
          <reference field="0" count="0"/>
        </references>
      </pivotArea>
    </format>
    <format dxfId="48">
      <pivotArea dataOnly="0" labelOnly="1" grandRow="1" outline="0" fieldPosition="0"/>
    </format>
    <format dxfId="4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Gende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mental_health.xlsx!Student_Mental_health__2">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E8493C-AD9D-4F51-9D29-7B5FD1E3BD68}" name="PivotTable7" cacheId="62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D13:E1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GPA" fld="1" subtotal="count" baseField="0" baseItem="0"/>
  </dataFields>
  <formats count="4">
    <format dxfId="40">
      <pivotArea type="all" dataOnly="0" outline="0" fieldPosition="0"/>
    </format>
    <format dxfId="41">
      <pivotArea outline="0" collapsedLevelsAreSubtotals="1" fieldPosition="0"/>
    </format>
    <format dxfId="42">
      <pivotArea dataOnly="0" labelOnly="1" grandRow="1" outline="0" fieldPosition="0"/>
    </format>
    <format dxfId="43">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GPA"/>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mental_health.xlsx!Student_Mental_health__2">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03A69F-7E40-4D96-8BE3-2B876433E71D}" name="PivotTable6" cacheId="62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J7:K1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Year of Study2" fld="1" subtotal="count" showDataAs="percentOfTotal" baseField="0" baseItem="0" numFmtId="10"/>
  </dataFields>
  <formats count="8">
    <format dxfId="32">
      <pivotArea type="all" dataOnly="0" outline="0" fieldPosition="0"/>
    </format>
    <format dxfId="33">
      <pivotArea outline="0" collapsedLevelsAreSubtotals="1" fieldPosition="0"/>
    </format>
    <format dxfId="34">
      <pivotArea field="0" type="button" dataOnly="0" labelOnly="1" outline="0" axis="axisRow" fieldPosition="0"/>
    </format>
    <format dxfId="35">
      <pivotArea dataOnly="0" labelOnly="1" fieldPosition="0">
        <references count="1">
          <reference field="0" count="0"/>
        </references>
      </pivotArea>
    </format>
    <format dxfId="36">
      <pivotArea dataOnly="0" labelOnly="1" grandRow="1" outline="0" fieldPosition="0"/>
    </format>
    <format dxfId="37">
      <pivotArea dataOnly="0" labelOnly="1" outline="0" axis="axisValues" fieldPosition="0"/>
    </format>
    <format dxfId="38">
      <pivotArea outline="0" collapsedLevelsAreSubtotals="1" fieldPosition="0"/>
    </format>
    <format dxfId="39">
      <pivotArea outline="0" fieldPosition="0">
        <references count="1">
          <reference field="4294967294" count="1">
            <x v="0"/>
          </reference>
        </references>
      </pivotArea>
    </format>
  </format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Year of Study2"/>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mental_health.xlsx!Student_Mental_health__2">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1941EC-9B63-4855-8324-6A970C2EB8E0}" name="PivotTable5" cacheId="62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A7:AB13" firstHeaderRow="1" firstDataRow="1" firstDataCol="1"/>
  <pivotFields count="2">
    <pivotField axis="axisRow" allDrilled="1" subtotalTop="0" showAll="0" measureFilter="1" sortType="a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4"/>
    </i>
    <i>
      <x v="1"/>
    </i>
    <i>
      <x v="2"/>
    </i>
    <i>
      <x v="3"/>
    </i>
    <i t="grand">
      <x/>
    </i>
  </rowItems>
  <colItems count="1">
    <i/>
  </colItems>
  <dataFields count="1">
    <dataField name="Course" fld="1" subtotal="count" baseField="0" baseItem="0"/>
  </dataFields>
  <formats count="4">
    <format dxfId="28">
      <pivotArea type="all" dataOnly="0" outline="0" fieldPosition="0"/>
    </format>
    <format dxfId="29">
      <pivotArea outline="0" collapsedLevelsAreSubtotals="1" fieldPosition="0"/>
    </format>
    <format dxfId="30">
      <pivotArea dataOnly="0" labelOnly="1" grandRow="1" outline="0" fieldPosition="0"/>
    </format>
    <format dxfId="31">
      <pivotArea dataOnly="0" labelOnly="1" outline="0" axis="axisValues" fieldPosition="0"/>
    </format>
  </formats>
  <chartFormats count="74">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2" series="1">
      <pivotArea type="data" outline="0" fieldPosition="0">
        <references count="2">
          <reference field="4294967294" count="1" selected="0">
            <x v="0"/>
          </reference>
          <reference field="0" count="1" selected="0">
            <x v="5"/>
          </reference>
        </references>
      </pivotArea>
    </chartFormat>
    <chartFormat chart="6" format="3" series="1">
      <pivotArea type="data" outline="0" fieldPosition="0">
        <references count="2">
          <reference field="4294967294" count="1" selected="0">
            <x v="0"/>
          </reference>
          <reference field="0" count="1" selected="0">
            <x v="16"/>
          </reference>
        </references>
      </pivotArea>
    </chartFormat>
    <chartFormat chart="6" format="4" series="1">
      <pivotArea type="data" outline="0" fieldPosition="0">
        <references count="2">
          <reference field="4294967294" count="1" selected="0">
            <x v="0"/>
          </reference>
          <reference field="0" count="1" selected="0">
            <x v="7"/>
          </reference>
        </references>
      </pivotArea>
    </chartFormat>
    <chartFormat chart="6" format="5" series="1">
      <pivotArea type="data" outline="0" fieldPosition="0">
        <references count="2">
          <reference field="4294967294" count="1" selected="0">
            <x v="0"/>
          </reference>
          <reference field="0" count="1" selected="0">
            <x v="17"/>
          </reference>
        </references>
      </pivotArea>
    </chartFormat>
    <chartFormat chart="6" format="6" series="1">
      <pivotArea type="data" outline="0" fieldPosition="0">
        <references count="2">
          <reference field="4294967294" count="1" selected="0">
            <x v="0"/>
          </reference>
          <reference field="0" count="1" selected="0">
            <x v="9"/>
          </reference>
        </references>
      </pivotArea>
    </chartFormat>
    <chartFormat chart="6" format="7" series="1">
      <pivotArea type="data" outline="0" fieldPosition="0">
        <references count="2">
          <reference field="4294967294" count="1" selected="0">
            <x v="0"/>
          </reference>
          <reference field="0" count="1" selected="0">
            <x v="18"/>
          </reference>
        </references>
      </pivotArea>
    </chartFormat>
    <chartFormat chart="6" format="8" series="1">
      <pivotArea type="data" outline="0" fieldPosition="0">
        <references count="2">
          <reference field="4294967294" count="1" selected="0">
            <x v="0"/>
          </reference>
          <reference field="0" count="1" selected="0">
            <x v="11"/>
          </reference>
        </references>
      </pivotArea>
    </chartFormat>
    <chartFormat chart="6" format="9" series="1">
      <pivotArea type="data" outline="0" fieldPosition="0">
        <references count="2">
          <reference field="4294967294" count="1" selected="0">
            <x v="0"/>
          </reference>
          <reference field="0" count="1" selected="0">
            <x v="19"/>
          </reference>
        </references>
      </pivotArea>
    </chartFormat>
    <chartFormat chart="6" format="10" series="1">
      <pivotArea type="data" outline="0" fieldPosition="0">
        <references count="2">
          <reference field="4294967294" count="1" selected="0">
            <x v="0"/>
          </reference>
          <reference field="0" count="1" selected="0">
            <x v="31"/>
          </reference>
        </references>
      </pivotArea>
    </chartFormat>
    <chartFormat chart="6" format="11" series="1">
      <pivotArea type="data" outline="0" fieldPosition="0">
        <references count="2">
          <reference field="4294967294" count="1" selected="0">
            <x v="0"/>
          </reference>
          <reference field="0" count="1" selected="0">
            <x v="22"/>
          </reference>
        </references>
      </pivotArea>
    </chartFormat>
    <chartFormat chart="6" format="12" series="1">
      <pivotArea type="data" outline="0" fieldPosition="0">
        <references count="2">
          <reference field="4294967294" count="1" selected="0">
            <x v="0"/>
          </reference>
          <reference field="0" count="1" selected="0">
            <x v="8"/>
          </reference>
        </references>
      </pivotArea>
    </chartFormat>
    <chartFormat chart="6" format="13" series="1">
      <pivotArea type="data" outline="0" fieldPosition="0">
        <references count="2">
          <reference field="4294967294" count="1" selected="0">
            <x v="0"/>
          </reference>
          <reference field="0" count="1" selected="0">
            <x v="24"/>
          </reference>
        </references>
      </pivotArea>
    </chartFormat>
    <chartFormat chart="6" format="14" series="1">
      <pivotArea type="data" outline="0" fieldPosition="0">
        <references count="2">
          <reference field="4294967294" count="1" selected="0">
            <x v="0"/>
          </reference>
          <reference field="0" count="1" selected="0">
            <x v="12"/>
          </reference>
        </references>
      </pivotArea>
    </chartFormat>
    <chartFormat chart="6" format="15" series="1">
      <pivotArea type="data" outline="0" fieldPosition="0">
        <references count="2">
          <reference field="4294967294" count="1" selected="0">
            <x v="0"/>
          </reference>
          <reference field="0" count="1" selected="0">
            <x v="25"/>
          </reference>
        </references>
      </pivotArea>
    </chartFormat>
    <chartFormat chart="6" format="16" series="1">
      <pivotArea type="data" outline="0" fieldPosition="0">
        <references count="2">
          <reference field="4294967294" count="1" selected="0">
            <x v="0"/>
          </reference>
          <reference field="0" count="1" selected="0">
            <x v="10"/>
          </reference>
        </references>
      </pivotArea>
    </chartFormat>
    <chartFormat chart="6" format="17" series="1">
      <pivotArea type="data" outline="0" fieldPosition="0">
        <references count="2">
          <reference field="4294967294" count="1" selected="0">
            <x v="0"/>
          </reference>
          <reference field="0" count="1" selected="0">
            <x v="28"/>
          </reference>
        </references>
      </pivotArea>
    </chartFormat>
    <chartFormat chart="6" format="18" series="1">
      <pivotArea type="data" outline="0" fieldPosition="0">
        <references count="2">
          <reference field="4294967294" count="1" selected="0">
            <x v="0"/>
          </reference>
          <reference field="0" count="1" selected="0">
            <x v="6"/>
          </reference>
        </references>
      </pivotArea>
    </chartFormat>
    <chartFormat chart="6" format="19" series="1">
      <pivotArea type="data" outline="0" fieldPosition="0">
        <references count="2">
          <reference field="4294967294" count="1" selected="0">
            <x v="0"/>
          </reference>
          <reference field="0" count="1" selected="0">
            <x v="30"/>
          </reference>
        </references>
      </pivotArea>
    </chartFormat>
    <chartFormat chart="6" format="20" series="1">
      <pivotArea type="data" outline="0" fieldPosition="0">
        <references count="2">
          <reference field="4294967294" count="1" selected="0">
            <x v="0"/>
          </reference>
          <reference field="0" count="1" selected="0">
            <x v="15"/>
          </reference>
        </references>
      </pivotArea>
    </chartFormat>
    <chartFormat chart="6" format="21" series="1">
      <pivotArea type="data" outline="0" fieldPosition="0">
        <references count="2">
          <reference field="4294967294" count="1" selected="0">
            <x v="0"/>
          </reference>
          <reference field="0" count="1" selected="0">
            <x v="20"/>
          </reference>
        </references>
      </pivotArea>
    </chartFormat>
    <chartFormat chart="6" format="22" series="1">
      <pivotArea type="data" outline="0" fieldPosition="0">
        <references count="2">
          <reference field="4294967294" count="1" selected="0">
            <x v="0"/>
          </reference>
          <reference field="0" count="1" selected="0">
            <x v="13"/>
          </reference>
        </references>
      </pivotArea>
    </chartFormat>
    <chartFormat chart="6" format="23" series="1">
      <pivotArea type="data" outline="0" fieldPosition="0">
        <references count="2">
          <reference field="4294967294" count="1" selected="0">
            <x v="0"/>
          </reference>
          <reference field="0" count="1" selected="0">
            <x v="26"/>
          </reference>
        </references>
      </pivotArea>
    </chartFormat>
    <chartFormat chart="6" format="24" series="1">
      <pivotArea type="data" outline="0" fieldPosition="0">
        <references count="2">
          <reference field="4294967294" count="1" selected="0">
            <x v="0"/>
          </reference>
          <reference field="0" count="1" selected="0">
            <x v="23"/>
          </reference>
        </references>
      </pivotArea>
    </chartFormat>
    <chartFormat chart="6" format="25" series="1">
      <pivotArea type="data" outline="0" fieldPosition="0">
        <references count="2">
          <reference field="4294967294" count="1" selected="0">
            <x v="0"/>
          </reference>
          <reference field="0" count="1" selected="0">
            <x v="21"/>
          </reference>
        </references>
      </pivotArea>
    </chartFormat>
    <chartFormat chart="6" format="26" series="1">
      <pivotArea type="data" outline="0" fieldPosition="0">
        <references count="2">
          <reference field="4294967294" count="1" selected="0">
            <x v="0"/>
          </reference>
          <reference field="0" count="1" selected="0">
            <x v="27"/>
          </reference>
        </references>
      </pivotArea>
    </chartFormat>
    <chartFormat chart="6" format="27" series="1">
      <pivotArea type="data" outline="0" fieldPosition="0">
        <references count="2">
          <reference field="4294967294" count="1" selected="0">
            <x v="0"/>
          </reference>
          <reference field="0" count="1" selected="0">
            <x v="14"/>
          </reference>
        </references>
      </pivotArea>
    </chartFormat>
    <chartFormat chart="6" format="28" series="1">
      <pivotArea type="data" outline="0" fieldPosition="0">
        <references count="2">
          <reference field="4294967294" count="1" selected="0">
            <x v="0"/>
          </reference>
          <reference field="0" count="1" selected="0">
            <x v="29"/>
          </reference>
        </references>
      </pivotArea>
    </chartFormat>
    <chartFormat chart="6" format="29" series="1">
      <pivotArea type="data" outline="0" fieldPosition="0">
        <references count="2">
          <reference field="4294967294" count="1" selected="0">
            <x v="0"/>
          </reference>
          <reference field="0" count="1" selected="0">
            <x v="0"/>
          </reference>
        </references>
      </pivotArea>
    </chartFormat>
    <chartFormat chart="6" format="30" series="1">
      <pivotArea type="data" outline="0" fieldPosition="0">
        <references count="2">
          <reference field="4294967294" count="1" selected="0">
            <x v="0"/>
          </reference>
          <reference field="0" count="1" selected="0">
            <x v="4"/>
          </reference>
        </references>
      </pivotArea>
    </chartFormat>
    <chartFormat chart="6" format="31" series="1">
      <pivotArea type="data" outline="0" fieldPosition="0">
        <references count="2">
          <reference field="4294967294" count="1" selected="0">
            <x v="0"/>
          </reference>
          <reference field="0" count="1" selected="0">
            <x v="1"/>
          </reference>
        </references>
      </pivotArea>
    </chartFormat>
    <chartFormat chart="6" format="32" series="1">
      <pivotArea type="data" outline="0" fieldPosition="0">
        <references count="2">
          <reference field="4294967294" count="1" selected="0">
            <x v="0"/>
          </reference>
          <reference field="0" count="1" selected="0">
            <x v="2"/>
          </reference>
        </references>
      </pivotArea>
    </chartFormat>
    <chartFormat chart="6" format="33" series="1">
      <pivotArea type="data" outline="0" fieldPosition="0">
        <references count="2">
          <reference field="4294967294" count="1" selected="0">
            <x v="0"/>
          </reference>
          <reference field="0" count="1" selected="0">
            <x v="3"/>
          </reference>
        </references>
      </pivotArea>
    </chartFormat>
    <chartFormat chart="5" format="2" series="1">
      <pivotArea type="data" outline="0" fieldPosition="0">
        <references count="2">
          <reference field="4294967294" count="1" selected="0">
            <x v="0"/>
          </reference>
          <reference field="0" count="1" selected="0">
            <x v="5"/>
          </reference>
        </references>
      </pivotArea>
    </chartFormat>
    <chartFormat chart="5" format="3" series="1">
      <pivotArea type="data" outline="0" fieldPosition="0">
        <references count="2">
          <reference field="4294967294" count="1" selected="0">
            <x v="0"/>
          </reference>
          <reference field="0" count="1" selected="0">
            <x v="16"/>
          </reference>
        </references>
      </pivotArea>
    </chartFormat>
    <chartFormat chart="5" format="4" series="1">
      <pivotArea type="data" outline="0" fieldPosition="0">
        <references count="2">
          <reference field="4294967294" count="1" selected="0">
            <x v="0"/>
          </reference>
          <reference field="0" count="1" selected="0">
            <x v="7"/>
          </reference>
        </references>
      </pivotArea>
    </chartFormat>
    <chartFormat chart="5" format="5" series="1">
      <pivotArea type="data" outline="0" fieldPosition="0">
        <references count="2">
          <reference field="4294967294" count="1" selected="0">
            <x v="0"/>
          </reference>
          <reference field="0" count="1" selected="0">
            <x v="17"/>
          </reference>
        </references>
      </pivotArea>
    </chartFormat>
    <chartFormat chart="5" format="6" series="1">
      <pivotArea type="data" outline="0" fieldPosition="0">
        <references count="2">
          <reference field="4294967294" count="1" selected="0">
            <x v="0"/>
          </reference>
          <reference field="0" count="1" selected="0">
            <x v="9"/>
          </reference>
        </references>
      </pivotArea>
    </chartFormat>
    <chartFormat chart="5" format="7" series="1">
      <pivotArea type="data" outline="0" fieldPosition="0">
        <references count="2">
          <reference field="4294967294" count="1" selected="0">
            <x v="0"/>
          </reference>
          <reference field="0" count="1" selected="0">
            <x v="18"/>
          </reference>
        </references>
      </pivotArea>
    </chartFormat>
    <chartFormat chart="5" format="8" series="1">
      <pivotArea type="data" outline="0" fieldPosition="0">
        <references count="2">
          <reference field="4294967294" count="1" selected="0">
            <x v="0"/>
          </reference>
          <reference field="0" count="1" selected="0">
            <x v="11"/>
          </reference>
        </references>
      </pivotArea>
    </chartFormat>
    <chartFormat chart="5" format="9" series="1">
      <pivotArea type="data" outline="0" fieldPosition="0">
        <references count="2">
          <reference field="4294967294" count="1" selected="0">
            <x v="0"/>
          </reference>
          <reference field="0" count="1" selected="0">
            <x v="19"/>
          </reference>
        </references>
      </pivotArea>
    </chartFormat>
    <chartFormat chart="5" format="10" series="1">
      <pivotArea type="data" outline="0" fieldPosition="0">
        <references count="2">
          <reference field="4294967294" count="1" selected="0">
            <x v="0"/>
          </reference>
          <reference field="0" count="1" selected="0">
            <x v="31"/>
          </reference>
        </references>
      </pivotArea>
    </chartFormat>
    <chartFormat chart="5" format="11" series="1">
      <pivotArea type="data" outline="0" fieldPosition="0">
        <references count="2">
          <reference field="4294967294" count="1" selected="0">
            <x v="0"/>
          </reference>
          <reference field="0" count="1" selected="0">
            <x v="22"/>
          </reference>
        </references>
      </pivotArea>
    </chartFormat>
    <chartFormat chart="5" format="12" series="1">
      <pivotArea type="data" outline="0" fieldPosition="0">
        <references count="2">
          <reference field="4294967294" count="1" selected="0">
            <x v="0"/>
          </reference>
          <reference field="0" count="1" selected="0">
            <x v="8"/>
          </reference>
        </references>
      </pivotArea>
    </chartFormat>
    <chartFormat chart="5" format="13" series="1">
      <pivotArea type="data" outline="0" fieldPosition="0">
        <references count="2">
          <reference field="4294967294" count="1" selected="0">
            <x v="0"/>
          </reference>
          <reference field="0" count="1" selected="0">
            <x v="24"/>
          </reference>
        </references>
      </pivotArea>
    </chartFormat>
    <chartFormat chart="5" format="14" series="1">
      <pivotArea type="data" outline="0" fieldPosition="0">
        <references count="2">
          <reference field="4294967294" count="1" selected="0">
            <x v="0"/>
          </reference>
          <reference field="0" count="1" selected="0">
            <x v="12"/>
          </reference>
        </references>
      </pivotArea>
    </chartFormat>
    <chartFormat chart="5" format="15" series="1">
      <pivotArea type="data" outline="0" fieldPosition="0">
        <references count="2">
          <reference field="4294967294" count="1" selected="0">
            <x v="0"/>
          </reference>
          <reference field="0" count="1" selected="0">
            <x v="25"/>
          </reference>
        </references>
      </pivotArea>
    </chartFormat>
    <chartFormat chart="5" format="16" series="1">
      <pivotArea type="data" outline="0" fieldPosition="0">
        <references count="2">
          <reference field="4294967294" count="1" selected="0">
            <x v="0"/>
          </reference>
          <reference field="0" count="1" selected="0">
            <x v="10"/>
          </reference>
        </references>
      </pivotArea>
    </chartFormat>
    <chartFormat chart="5" format="17" series="1">
      <pivotArea type="data" outline="0" fieldPosition="0">
        <references count="2">
          <reference field="4294967294" count="1" selected="0">
            <x v="0"/>
          </reference>
          <reference field="0" count="1" selected="0">
            <x v="28"/>
          </reference>
        </references>
      </pivotArea>
    </chartFormat>
    <chartFormat chart="5" format="18" series="1">
      <pivotArea type="data" outline="0" fieldPosition="0">
        <references count="2">
          <reference field="4294967294" count="1" selected="0">
            <x v="0"/>
          </reference>
          <reference field="0" count="1" selected="0">
            <x v="6"/>
          </reference>
        </references>
      </pivotArea>
    </chartFormat>
    <chartFormat chart="5" format="19" series="1">
      <pivotArea type="data" outline="0" fieldPosition="0">
        <references count="2">
          <reference field="4294967294" count="1" selected="0">
            <x v="0"/>
          </reference>
          <reference field="0" count="1" selected="0">
            <x v="30"/>
          </reference>
        </references>
      </pivotArea>
    </chartFormat>
    <chartFormat chart="5" format="20" series="1">
      <pivotArea type="data" outline="0" fieldPosition="0">
        <references count="2">
          <reference field="4294967294" count="1" selected="0">
            <x v="0"/>
          </reference>
          <reference field="0" count="1" selected="0">
            <x v="15"/>
          </reference>
        </references>
      </pivotArea>
    </chartFormat>
    <chartFormat chart="5" format="21" series="1">
      <pivotArea type="data" outline="0" fieldPosition="0">
        <references count="2">
          <reference field="4294967294" count="1" selected="0">
            <x v="0"/>
          </reference>
          <reference field="0" count="1" selected="0">
            <x v="20"/>
          </reference>
        </references>
      </pivotArea>
    </chartFormat>
    <chartFormat chart="5" format="22" series="1">
      <pivotArea type="data" outline="0" fieldPosition="0">
        <references count="2">
          <reference field="4294967294" count="1" selected="0">
            <x v="0"/>
          </reference>
          <reference field="0" count="1" selected="0">
            <x v="13"/>
          </reference>
        </references>
      </pivotArea>
    </chartFormat>
    <chartFormat chart="5" format="23" series="1">
      <pivotArea type="data" outline="0" fieldPosition="0">
        <references count="2">
          <reference field="4294967294" count="1" selected="0">
            <x v="0"/>
          </reference>
          <reference field="0" count="1" selected="0">
            <x v="26"/>
          </reference>
        </references>
      </pivotArea>
    </chartFormat>
    <chartFormat chart="5" format="24" series="1">
      <pivotArea type="data" outline="0" fieldPosition="0">
        <references count="2">
          <reference field="4294967294" count="1" selected="0">
            <x v="0"/>
          </reference>
          <reference field="0" count="1" selected="0">
            <x v="23"/>
          </reference>
        </references>
      </pivotArea>
    </chartFormat>
    <chartFormat chart="5" format="25" series="1">
      <pivotArea type="data" outline="0" fieldPosition="0">
        <references count="2">
          <reference field="4294967294" count="1" selected="0">
            <x v="0"/>
          </reference>
          <reference field="0" count="1" selected="0">
            <x v="21"/>
          </reference>
        </references>
      </pivotArea>
    </chartFormat>
    <chartFormat chart="5" format="26" series="1">
      <pivotArea type="data" outline="0" fieldPosition="0">
        <references count="2">
          <reference field="4294967294" count="1" selected="0">
            <x v="0"/>
          </reference>
          <reference field="0" count="1" selected="0">
            <x v="27"/>
          </reference>
        </references>
      </pivotArea>
    </chartFormat>
    <chartFormat chart="5" format="27" series="1">
      <pivotArea type="data" outline="0" fieldPosition="0">
        <references count="2">
          <reference field="4294967294" count="1" selected="0">
            <x v="0"/>
          </reference>
          <reference field="0" count="1" selected="0">
            <x v="14"/>
          </reference>
        </references>
      </pivotArea>
    </chartFormat>
    <chartFormat chart="5" format="28" series="1">
      <pivotArea type="data" outline="0" fieldPosition="0">
        <references count="2">
          <reference field="4294967294" count="1" selected="0">
            <x v="0"/>
          </reference>
          <reference field="0" count="1" selected="0">
            <x v="29"/>
          </reference>
        </references>
      </pivotArea>
    </chartFormat>
    <chartFormat chart="5" format="29" series="1">
      <pivotArea type="data" outline="0" fieldPosition="0">
        <references count="2">
          <reference field="4294967294" count="1" selected="0">
            <x v="0"/>
          </reference>
          <reference field="0" count="1" selected="0">
            <x v="0"/>
          </reference>
        </references>
      </pivotArea>
    </chartFormat>
    <chartFormat chart="5" format="30" series="1">
      <pivotArea type="data" outline="0" fieldPosition="0">
        <references count="2">
          <reference field="4294967294" count="1" selected="0">
            <x v="0"/>
          </reference>
          <reference field="0" count="1" selected="0">
            <x v="4"/>
          </reference>
        </references>
      </pivotArea>
    </chartFormat>
    <chartFormat chart="5" format="31" series="1">
      <pivotArea type="data" outline="0" fieldPosition="0">
        <references count="2">
          <reference field="4294967294" count="1" selected="0">
            <x v="0"/>
          </reference>
          <reference field="0" count="1" selected="0">
            <x v="1"/>
          </reference>
        </references>
      </pivotArea>
    </chartFormat>
    <chartFormat chart="5" format="32" series="1">
      <pivotArea type="data" outline="0" fieldPosition="0">
        <references count="2">
          <reference field="4294967294" count="1" selected="0">
            <x v="0"/>
          </reference>
          <reference field="0" count="1" selected="0">
            <x v="2"/>
          </reference>
        </references>
      </pivotArea>
    </chartFormat>
    <chartFormat chart="5" format="33" series="1">
      <pivotArea type="data" outline="0" fieldPosition="0">
        <references count="2">
          <reference field="4294967294" count="1" selected="0">
            <x v="0"/>
          </reference>
          <reference field="0" count="1" selected="0">
            <x v="3"/>
          </reference>
        </references>
      </pivotArea>
    </chartFormat>
    <chartFormat chart="9" format="35" series="1">
      <pivotArea type="data" outline="0" fieldPosition="0">
        <references count="1">
          <reference field="4294967294" count="1" selected="0">
            <x v="0"/>
          </reference>
        </references>
      </pivotArea>
    </chartFormat>
    <chartFormat chart="11" format="3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rse"/>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filters count="1">
    <filter fld="0" type="count" id="4" iMeasureHier="23">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_mental_health.xlsx!Student_Mental_health__2">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013072-7944-4ED0-A39C-0A8678C0226C}" name="PivotTable1" cacheId="62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F5:I8"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Fields count="1">
    <field x="-2"/>
  </colFields>
  <colItems count="3">
    <i>
      <x/>
    </i>
    <i i="1">
      <x v="1"/>
    </i>
    <i i="2">
      <x v="2"/>
    </i>
  </colItems>
  <dataFields count="3">
    <dataField name="Depression(num)" fld="0" baseField="0" baseItem="0"/>
    <dataField name="Anxiety(num)" fld="1" baseField="0" baseItem="0"/>
    <dataField name="Panic attack(num)"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Depression(num)"/>
    <pivotHierarchy dragToData="1" caption="Anxiety(num)"/>
    <pivotHierarchy dragToData="1" caption="Panic attack(num)"/>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59600D-6043-49C4-ADB1-A565A6577604}" name="PivotTable3" cacheId="62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5:D8"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Depression(num)" fld="1" baseField="0" baseItem="0"/>
    <dataField name="Anxiety(num)" fld="2" baseField="0" baseItem="0"/>
    <dataField name="Panic attack(num)"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Depression(num)"/>
    <pivotHierarchy dragToData="1" caption="Anxiety(num)"/>
    <pivotHierarchy dragToData="1" caption="Panic attack(num)"/>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2CA84C-6A43-4182-BEBE-58A63EBAC742}" name="PivotTable21" cacheId="62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F19:G54" firstHeaderRow="1" firstDataRow="1" firstDataCol="1"/>
  <pivotFields count="3">
    <pivotField axis="axisRow" allDrilled="1" subtotalTop="0" showAll="0" defaultSubtotal="0" defaultAttributeDrillState="1">
      <items count="34">
        <item x="9"/>
        <item x="12"/>
        <item x="4"/>
        <item x="7"/>
        <item x="22"/>
        <item x="32"/>
        <item x="1"/>
        <item x="3"/>
        <item x="11"/>
        <item x="13"/>
        <item x="20"/>
        <item x="21"/>
        <item x="25"/>
        <item x="31"/>
        <item x="33"/>
        <item x="0"/>
        <item x="2"/>
        <item x="5"/>
        <item x="6"/>
        <item x="8"/>
        <item x="10"/>
        <item x="14"/>
        <item x="15"/>
        <item x="16"/>
        <item x="17"/>
        <item x="18"/>
        <item x="19"/>
        <item x="23"/>
        <item x="24"/>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Mental_count" fld="1" baseField="0" baseItem="0"/>
  </dataFields>
  <pivotHierarchies count="4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Mental_count"/>
    <pivotHierarchy dragToData="1" caption="Count of Mental_count"/>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Mental_health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635670E-DFAB-4355-85EB-A13D6805479B}" autoFormatId="16" applyNumberFormats="0" applyBorderFormats="0" applyFontFormats="0" applyPatternFormats="0" applyAlignmentFormats="0" applyWidthHeightFormats="0">
  <queryTableRefresh nextId="21" unboundColumnsRight="5">
    <queryTableFields count="17">
      <queryTableField id="1" name="Date" tableColumnId="1"/>
      <queryTableField id="2" name="Time" tableColumnId="2"/>
      <queryTableField id="3" name="Gender" tableColumnId="3"/>
      <queryTableField id="4" name="Age" tableColumnId="4"/>
      <queryTableField id="5" name="Course?" tableColumnId="5"/>
      <queryTableField id="6" name="Year of Study" tableColumnId="6"/>
      <queryTableField id="7" name="CGPA?" tableColumnId="7"/>
      <queryTableField id="8" name="Marital status" tableColumnId="8"/>
      <queryTableField id="9" name="Depression" tableColumnId="9"/>
      <queryTableField id="10" name="Anxiety" tableColumnId="10"/>
      <queryTableField id="11" name="Panic attack" tableColumnId="11"/>
      <queryTableField id="12" name="Specialist for a treatment" tableColumnId="12"/>
      <queryTableField id="16" dataBound="0" tableColumnId="14"/>
      <queryTableField id="17" dataBound="0" tableColumnId="15"/>
      <queryTableField id="18" dataBound="0" tableColumnId="16"/>
      <queryTableField id="20" dataBound="0" tableColumnId="17"/>
      <queryTableField id="19" dataBound="0"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F8D464DD-7C61-4A39-B5BD-49B4F69D71BA}" autoFormatId="16" applyNumberFormats="0" applyBorderFormats="0" applyFontFormats="0" applyPatternFormats="0" applyAlignmentFormats="0" applyWidthHeightFormats="0">
  <queryTableRefresh nextId="12">
    <queryTableFields count="11">
      <queryTableField id="1" name="Timestamp" tableColumnId="1"/>
      <queryTableField id="2" name="Choose your gender" tableColumnId="2"/>
      <queryTableField id="3" name="Age" tableColumnId="3"/>
      <queryTableField id="4" name="What is your course?" tableColumnId="4"/>
      <queryTableField id="5" name="Your current year of Study" tableColumnId="5"/>
      <queryTableField id="6" name="What is your CGPA?" tableColumnId="6"/>
      <queryTableField id="7" name="Marital status" tableColumnId="7"/>
      <queryTableField id="8" name="Do you have Depression?" tableColumnId="8"/>
      <queryTableField id="9" name="Do you have Anxiety?" tableColumnId="9"/>
      <queryTableField id="10" name="Do you have Panic attack?" tableColumnId="10"/>
      <queryTableField id="11" name="Did you seek any specialist for a treatmen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D94272-9052-4A86-BB32-63F5D1AE2985}" sourceName="[Student_Mental_health__2].[Gender]">
  <pivotTables>
    <pivotTable tabId="1" name="PivotTable3"/>
    <pivotTable tabId="1" name="PivotTable4"/>
    <pivotTable tabId="1" name="PivotTable6"/>
    <pivotTable tabId="1" name="PivotTable7"/>
    <pivotTable tabId="9" name="PivotTable1"/>
    <pivotTable tabId="9" name="PivotTable21"/>
    <pivotTable tabId="9" name="PivotTable3"/>
    <pivotTable tabId="9" name="PivotTable4"/>
    <pivotTable tabId="9" name="PivotTable5"/>
    <pivotTable tabId="9" name="PivotTable6"/>
    <pivotTable tabId="11" name="PivotTable2"/>
    <pivotTable tabId="1" name="PivotTable1"/>
    <pivotTable tabId="1" name="PivotTable5"/>
  </pivotTables>
  <data>
    <olap pivotCacheId="1053106174">
      <levels count="2">
        <level uniqueName="[Student_Mental_health__2].[Gender].[(All)]" sourceCaption="(All)" count="0"/>
        <level uniqueName="[Student_Mental_health__2].[Gender].[Gender]" sourceCaption="Gender" count="2">
          <ranges>
            <range startItem="0">
              <i n="[Student_Mental_health__2].[Gender].&amp;[Female]" c="Female"/>
              <i n="[Student_Mental_health__2].[Gender].&amp;[Male]" c="Male"/>
            </range>
          </ranges>
        </level>
      </levels>
      <selections count="1">
        <selection n="[Student_Mental_health__2].[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70FE7CFE-F008-4BB1-9E58-DA1D3630BFC0}" sourceName="[Student_Mental_health__2].[Course]">
  <pivotTables>
    <pivotTable tabId="1" name="PivotTable7"/>
    <pivotTable tabId="1" name="PivotTable3"/>
    <pivotTable tabId="1" name="PivotTable4"/>
    <pivotTable tabId="1" name="PivotTable6"/>
    <pivotTable tabId="9" name="PivotTable1"/>
    <pivotTable tabId="9" name="PivotTable21"/>
    <pivotTable tabId="9" name="PivotTable3"/>
    <pivotTable tabId="9" name="PivotTable4"/>
    <pivotTable tabId="9" name="PivotTable6"/>
    <pivotTable tabId="11" name="PivotTable2"/>
    <pivotTable tabId="1" name="PivotTable1"/>
    <pivotTable tabId="1" name="PivotTable5"/>
    <pivotTable tabId="9" name="PivotTable5"/>
  </pivotTables>
  <data>
    <olap pivotCacheId="1053106174">
      <levels count="2">
        <level uniqueName="[Student_Mental_health__2].[Course].[(All)]" sourceCaption="(All)" count="0"/>
        <level uniqueName="[Student_Mental_health__2].[Course].[Course]" sourceCaption="Course" count="34">
          <ranges>
            <range startItem="0">
              <i n="[Student_Mental_health__2].[Course].&amp;[Accounting]" c="Accounting"/>
              <i n="[Student_Mental_health__2].[Course].&amp;[Applied Liberal Arts]" c="Applied Liberal Arts"/>
              <i n="[Student_Mental_health__2].[Course].&amp;[Arabic]" c="Arabic"/>
              <i n="[Student_Mental_health__2].[Course].&amp;[Banking Studies]" c="Banking Studies"/>
              <i n="[Student_Mental_health__2].[Course].&amp;[Biomedical science]" c="Biomedical science"/>
              <i n="[Student_Mental_health__2].[Course].&amp;[Biotechnology]" c="Biotechnology"/>
              <i n="[Student_Mental_health__2].[Course].&amp;[Business Administration]" c="Business Administration"/>
              <i n="[Student_Mental_health__2].[Course].&amp;[Business Information Technology]" c="Business Information Technology"/>
              <i n="[Student_Mental_health__2].[Course].&amp;[Communication]" c="Communication"/>
              <i n="[Student_Mental_health__2].[Course].&amp;[Computer Science]" c="Computer Science"/>
              <i n="[Student_Mental_health__2].[Course].&amp;[Diploma Teaching English]" c="Diploma Teaching English"/>
              <i n="[Student_Mental_health__2].[Course].&amp;[Economics and Management Sciences]" c="Economics and Management Sciences"/>
              <i n="[Student_Mental_health__2].[Course].&amp;[Engineering]" c="Engineering"/>
              <i n="[Student_Mental_health__2].[Course].&amp;[English]" c="English"/>
              <i n="[Student_Mental_health__2].[Course].&amp;[Environmental and Natural Resource Management]" c="Environmental and Natural Resource Management"/>
              <i n="[Student_Mental_health__2].[Course].&amp;[Fishery]" c="Fishery"/>
              <i n="[Student_Mental_health__2].[Course].&amp;[Health Science]" c="Health Science"/>
              <i n="[Student_Mental_health__2].[Course].&amp;[Human Resources]" c="Human Resources"/>
              <i n="[Student_Mental_health__2].[Course].&amp;[Human Sciences]" c="Human Sciences"/>
              <i n="[Student_Mental_health__2].[Course].&amp;[Information Technology]" c="Information Technology"/>
              <i n="[Student_Mental_health__2].[Course].&amp;[Islamic education]" c="Islamic education"/>
              <i n="[Student_Mental_health__2].[Course].&amp;[Kulliyyah of Engineering]" c="Kulliyyah of Engineering"/>
              <i n="[Student_Mental_health__2].[Course].&amp;[Kulliyyah of Islamic Revealed Knowledge and Human Sciences]" c="Kulliyyah of Islamic Revealed Knowledge and Human Sciences"/>
              <i n="[Student_Mental_health__2].[Course].&amp;[Kulliyyah of Pharmacy]" c="Kulliyyah of Pharmacy"/>
              <i n="[Student_Mental_health__2].[Course].&amp;[Law]" c="Law"/>
              <i n="[Student_Mental_health__2].[Course].&amp;[Malaysia Communication]" c="Malaysia Communication"/>
              <i n="[Student_Mental_health__2].[Course].&amp;[Marine science]" c="Marine science"/>
              <i n="[Student_Mental_health__2].[Course].&amp;[Mathemathics]" c="Mathemathics"/>
              <i n="[Student_Mental_health__2].[Course].&amp;[Nursing]" c="Nursing"/>
              <i n="[Student_Mental_health__2].[Course].&amp;[Pendidikan islam]" c="Pendidikan islam"/>
              <i n="[Student_Mental_health__2].[Course].&amp;[Principles of Religion]" c="Principles of Religion"/>
              <i n="[Student_Mental_health__2].[Course].&amp;[Psychology]" c="Psychology"/>
              <i n="[Student_Mental_health__2].[Course].&amp;[Radiography]" c="Radiography"/>
              <i n="[Student_Mental_health__2].[Course].&amp;[Technology Specialist]" c="Technology Specialist"/>
            </range>
          </ranges>
        </level>
      </levels>
      <selections count="1">
        <selection n="[Student_Mental_health__2].[Cour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Study" xr10:uid="{DE0DC21B-C33F-439D-A6CF-277FEE35ED2C}" sourceName="[Student_Mental_health__2].[Year of Study]">
  <pivotTables>
    <pivotTable tabId="1" name="PivotTable7"/>
    <pivotTable tabId="1" name="PivotTable3"/>
    <pivotTable tabId="1" name="PivotTable4"/>
    <pivotTable tabId="1" name="PivotTable6"/>
    <pivotTable tabId="9" name="PivotTable1"/>
    <pivotTable tabId="9" name="PivotTable21"/>
    <pivotTable tabId="9" name="PivotTable3"/>
    <pivotTable tabId="9" name="PivotTable4"/>
    <pivotTable tabId="9" name="PivotTable5"/>
    <pivotTable tabId="9" name="PivotTable6"/>
    <pivotTable tabId="11" name="PivotTable2"/>
    <pivotTable tabId="1" name="PivotTable1"/>
    <pivotTable tabId="1" name="PivotTable5"/>
  </pivotTables>
  <data>
    <olap pivotCacheId="1053106174">
      <levels count="2">
        <level uniqueName="[Student_Mental_health__2].[Year of Study].[(All)]" sourceCaption="(All)" count="0"/>
        <level uniqueName="[Student_Mental_health__2].[Year of Study].[Year of Study]" sourceCaption="Year of Study" count="4">
          <ranges>
            <range startItem="0">
              <i n="[Student_Mental_health__2].[Year of Study].&amp;[Year 1]" c="Year 1"/>
              <i n="[Student_Mental_health__2].[Year of Study].&amp;[Year 2]" c="Year 2"/>
              <i n="[Student_Mental_health__2].[Year of Study].&amp;[Year 3]" c="Year 3"/>
              <i n="[Student_Mental_health__2].[Year of Study].&amp;[Year 4]" c="Year 4"/>
            </range>
          </ranges>
        </level>
      </levels>
      <selections count="1">
        <selection n="[Student_Mental_health__2].[Year of Stud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835A0E6-20F1-4726-BC6A-CA9BFB857EBA}" cache="Slicer_Gender" caption="Gender" level="1" rowHeight="257175"/>
  <slicer name="Course" xr10:uid="{8E3A7C96-BB29-450F-9DD3-150E015F49DA}" cache="Slicer_Course" caption="Course" level="1" rowHeight="257175"/>
  <slicer name="Program Year" xr10:uid="{9A1ED821-E3C9-4E95-8BB5-997F2CC4EBF7}" cache="Slicer_Year_of_Study" caption="Program Year"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8D28E0-80BA-4732-80D4-E81EA0F5A8A4}" name="Student_Mental_health__2" displayName="Student_Mental_health__2" ref="A1:Q102" tableType="queryTable" totalsRowShown="0">
  <autoFilter ref="A1:Q102" xr:uid="{EF8D28E0-80BA-4732-80D4-E81EA0F5A8A4}"/>
  <tableColumns count="17">
    <tableColumn id="1" xr3:uid="{6EABCC85-C54D-40C0-80BE-4DA0ECB66007}" uniqueName="1" name="Date" queryTableFieldId="1" dataDxfId="24"/>
    <tableColumn id="2" xr3:uid="{E362280A-5B70-4663-B8E4-2AEB8E2B2C7C}" uniqueName="2" name="Time" queryTableFieldId="2" dataDxfId="23"/>
    <tableColumn id="3" xr3:uid="{3846BC4F-CCD1-4D95-BA1C-356D4CAB751C}" uniqueName="3" name="Gender" queryTableFieldId="3" dataDxfId="22"/>
    <tableColumn id="4" xr3:uid="{F2F611A6-BAE5-4169-A195-E455597DEA77}" uniqueName="4" name="Age" queryTableFieldId="4"/>
    <tableColumn id="5" xr3:uid="{CCC4D31F-EB9B-4835-8520-0B42CA7ED5E8}" uniqueName="5" name="Course" queryTableFieldId="5" dataDxfId="21"/>
    <tableColumn id="6" xr3:uid="{F9ED4239-2CC8-426E-8562-5D70D49C3DD3}" uniqueName="6" name="Year of Study" queryTableFieldId="6" dataDxfId="20"/>
    <tableColumn id="7" xr3:uid="{96AE710D-24BE-4675-8FD3-C247DBAEFE71}" uniqueName="7" name="CGPA" queryTableFieldId="7" dataDxfId="19"/>
    <tableColumn id="8" xr3:uid="{5CAB57B0-C529-4C89-889F-CE201628A4E4}" uniqueName="8" name="Marital status" queryTableFieldId="8" dataDxfId="18"/>
    <tableColumn id="9" xr3:uid="{8461E1C0-4D7B-4E96-B800-146228A52656}" uniqueName="9" name="Depression" queryTableFieldId="9" dataDxfId="17"/>
    <tableColumn id="10" xr3:uid="{3F2B27C2-EDE3-46C8-BC1E-B426A5ABC391}" uniqueName="10" name="Anxiety" queryTableFieldId="10" dataDxfId="16"/>
    <tableColumn id="11" xr3:uid="{D85F5509-4807-4F26-8A2C-7A06432CB90E}" uniqueName="11" name="Panic attack" queryTableFieldId="11" dataDxfId="15"/>
    <tableColumn id="12" xr3:uid="{B4366C6E-53C3-448B-9267-2DA1F2F8A021}" uniqueName="12" name="Specialist for a treatment" queryTableFieldId="12" dataDxfId="14"/>
    <tableColumn id="14" xr3:uid="{CA731F8D-190F-4A4D-9BA5-52E85D234DB6}" uniqueName="14" name="Depression(num)" queryTableFieldId="16" dataDxfId="13">
      <calculatedColumnFormula>IF(Student_Mental_health__2[[#This Row],[Depression]]="Yes",1,0)</calculatedColumnFormula>
    </tableColumn>
    <tableColumn id="15" xr3:uid="{41621EB5-A8C1-4EB2-98BC-CA857BB6FD91}" uniqueName="15" name="Anxiety(num)" queryTableFieldId="17" dataDxfId="12">
      <calculatedColumnFormula>IF(Student_Mental_health__2[[#This Row],[Anxiety]]="Yes",1,0)</calculatedColumnFormula>
    </tableColumn>
    <tableColumn id="16" xr3:uid="{5419D857-2914-4D31-A7E5-6AF702B8CACD}" uniqueName="16" name="Panic attack(num)" queryTableFieldId="18" dataDxfId="11">
      <calculatedColumnFormula>IF(Student_Mental_health__2[[#This Row],[Panic attack]]="Yes",1,0)</calculatedColumnFormula>
    </tableColumn>
    <tableColumn id="17" xr3:uid="{D6A6563C-D563-40BB-8D4A-1AFD5C47E942}" uniqueName="17" name="Mental_count" queryTableFieldId="20"/>
    <tableColumn id="13" xr3:uid="{1EB3756C-D0F8-4E2B-80C4-26D0274CA560}" uniqueName="13" name="spec_treatment(num)" queryTableFieldId="19" dataDxfId="10">
      <calculatedColumnFormula>IF(Student_Mental_health__2[[#This Row],[Specialist for a treatment]]="Yes",1,0)</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3D7844-98B8-4C29-8C49-889FC1B27C52}" name="Student_Mental_health__3" displayName="Student_Mental_health__3" ref="A1:K102" tableType="queryTable" totalsRowShown="0">
  <autoFilter ref="A1:K102" xr:uid="{383D7844-98B8-4C29-8C49-889FC1B27C52}"/>
  <tableColumns count="11">
    <tableColumn id="1" xr3:uid="{8AFC8A99-5665-48EC-AD09-5C84E4177195}" uniqueName="1" name="Timestamp" queryTableFieldId="1" dataDxfId="9"/>
    <tableColumn id="2" xr3:uid="{DBC6E664-BE8B-4E3D-A8DF-3AD6753936DF}" uniqueName="2" name="Choose your gender" queryTableFieldId="2" dataDxfId="8"/>
    <tableColumn id="3" xr3:uid="{37B05CF5-ED52-4DCC-B087-F09015216E1A}" uniqueName="3" name="Age" queryTableFieldId="3"/>
    <tableColumn id="4" xr3:uid="{38FA7901-B72E-4FCA-9AE1-8AD324C413BE}" uniqueName="4" name="What is your course?" queryTableFieldId="4" dataDxfId="7"/>
    <tableColumn id="5" xr3:uid="{4AA8DC43-E56D-4838-9CB5-B456F83D42D4}" uniqueName="5" name="Your current year of Study" queryTableFieldId="5" dataDxfId="6"/>
    <tableColumn id="6" xr3:uid="{E93A8BDA-F86A-467E-936B-7ACC9691E567}" uniqueName="6" name="What is your CGPA?" queryTableFieldId="6" dataDxfId="5"/>
    <tableColumn id="7" xr3:uid="{C32C4DAF-5276-4E79-8679-907369B58BDD}" uniqueName="7" name="Marital status" queryTableFieldId="7" dataDxfId="4"/>
    <tableColumn id="8" xr3:uid="{598C28BA-7691-4F6A-975C-E8B129BA4A9D}" uniqueName="8" name="Do you have Depression?" queryTableFieldId="8" dataDxfId="3"/>
    <tableColumn id="9" xr3:uid="{D5EF4668-CDA4-4D0E-B7E9-FBD72348263B}" uniqueName="9" name="Do you have Anxiety?" queryTableFieldId="9" dataDxfId="2"/>
    <tableColumn id="10" xr3:uid="{4FE42DA7-6007-4098-AF72-21F6272BABF4}" uniqueName="10" name="Do you have Panic attack?" queryTableFieldId="10" dataDxfId="1"/>
    <tableColumn id="11" xr3:uid="{F669EE85-526A-4952-A5A0-293C0EF1CED2}" uniqueName="11" name="Did you seek any specialist for a treatment?" queryTableFieldId="11" dataDxfId="0"/>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E4D9C-97ED-497B-B8C8-13D6DB830707}">
  <dimension ref="A1:O21"/>
  <sheetViews>
    <sheetView showGridLines="0" tabSelected="1" workbookViewId="0">
      <selection activeCell="P9" sqref="P9"/>
    </sheetView>
  </sheetViews>
  <sheetFormatPr defaultRowHeight="15"/>
  <cols>
    <col min="1" max="1" width="2.7109375" customWidth="1"/>
    <col min="2" max="2" width="30" bestFit="1" customWidth="1"/>
  </cols>
  <sheetData>
    <row r="1" spans="1:15">
      <c r="A1" s="13"/>
      <c r="B1" s="13"/>
      <c r="C1" s="13"/>
      <c r="D1" s="13"/>
      <c r="E1" s="13"/>
      <c r="F1" s="13"/>
      <c r="G1" s="13"/>
      <c r="H1" s="13"/>
      <c r="I1" s="13"/>
      <c r="J1" s="13"/>
      <c r="K1" s="13"/>
      <c r="L1" s="13"/>
      <c r="M1" s="13"/>
      <c r="N1" s="13"/>
      <c r="O1" s="13"/>
    </row>
    <row r="2" spans="1:15" ht="17.25">
      <c r="A2" s="33" t="s">
        <v>0</v>
      </c>
      <c r="B2" s="33"/>
      <c r="C2" s="33"/>
      <c r="D2" s="33"/>
      <c r="E2" s="13"/>
      <c r="F2" s="13"/>
      <c r="G2" s="13"/>
      <c r="H2" s="13"/>
      <c r="I2" s="13"/>
      <c r="J2" s="13"/>
      <c r="K2" s="13"/>
      <c r="L2" s="13"/>
      <c r="M2" s="13"/>
      <c r="N2" s="13"/>
      <c r="O2" s="13"/>
    </row>
    <row r="3" spans="1:15">
      <c r="A3" s="13"/>
      <c r="B3" s="13"/>
      <c r="C3" s="13"/>
      <c r="D3" s="13"/>
      <c r="E3" s="13"/>
      <c r="F3" s="13"/>
      <c r="G3" s="13"/>
      <c r="H3" s="13"/>
      <c r="I3" s="13"/>
      <c r="J3" s="13"/>
      <c r="K3" s="13"/>
      <c r="L3" s="13"/>
      <c r="M3" s="13"/>
      <c r="N3" s="13"/>
      <c r="O3" s="13"/>
    </row>
    <row r="5" spans="1:15" ht="17.25">
      <c r="B5" s="17" t="s">
        <v>1</v>
      </c>
    </row>
    <row r="7" spans="1:15" ht="17.25">
      <c r="B7" s="17" t="s">
        <v>2</v>
      </c>
    </row>
    <row r="9" spans="1:15" ht="17.25">
      <c r="B9" s="17" t="s">
        <v>3</v>
      </c>
    </row>
    <row r="11" spans="1:15" ht="17.25">
      <c r="B11" s="17" t="s">
        <v>4</v>
      </c>
    </row>
    <row r="13" spans="1:15" ht="17.25">
      <c r="B13" s="17" t="s">
        <v>5</v>
      </c>
    </row>
    <row r="15" spans="1:15" ht="17.25">
      <c r="B15" s="17" t="s">
        <v>6</v>
      </c>
    </row>
    <row r="17" spans="2:2" ht="17.25">
      <c r="B17" s="17" t="s">
        <v>7</v>
      </c>
    </row>
    <row r="19" spans="2:2" ht="17.25">
      <c r="B19" s="17" t="s">
        <v>8</v>
      </c>
    </row>
    <row r="21" spans="2:2" ht="17.25">
      <c r="B21" s="17" t="s">
        <v>9</v>
      </c>
    </row>
  </sheetData>
  <mergeCells count="1">
    <mergeCell ref="A2:D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6385-800E-466C-B508-4B03264FDD45}">
  <dimension ref="A1:K102"/>
  <sheetViews>
    <sheetView topLeftCell="G1" workbookViewId="0"/>
  </sheetViews>
  <sheetFormatPr defaultRowHeight="15"/>
  <cols>
    <col min="1" max="1" width="14.5703125" customWidth="1"/>
    <col min="2" max="2" width="21.7109375" customWidth="1"/>
    <col min="3" max="3" width="6.5703125" customWidth="1"/>
    <col min="4" max="4" width="23" customWidth="1"/>
    <col min="5" max="5" width="27" customWidth="1"/>
    <col min="6" max="6" width="21.28515625" customWidth="1"/>
    <col min="7" max="7" width="15.5703125" customWidth="1"/>
    <col min="8" max="8" width="26.5703125" customWidth="1"/>
    <col min="9" max="9" width="22.7109375" customWidth="1"/>
    <col min="10" max="10" width="26.85546875" customWidth="1"/>
    <col min="11" max="11" width="43.28515625" customWidth="1"/>
  </cols>
  <sheetData>
    <row r="1" spans="1:11">
      <c r="A1" t="s">
        <v>126</v>
      </c>
      <c r="B1" t="s">
        <v>127</v>
      </c>
      <c r="C1" t="s">
        <v>19</v>
      </c>
      <c r="D1" t="s">
        <v>128</v>
      </c>
      <c r="E1" t="s">
        <v>129</v>
      </c>
      <c r="F1" t="s">
        <v>130</v>
      </c>
      <c r="G1" t="s">
        <v>27</v>
      </c>
      <c r="H1" t="s">
        <v>131</v>
      </c>
      <c r="I1" t="s">
        <v>132</v>
      </c>
      <c r="J1" t="s">
        <v>133</v>
      </c>
      <c r="K1" t="s">
        <v>134</v>
      </c>
    </row>
    <row r="2" spans="1:11">
      <c r="A2" s="26">
        <v>44020.501388888886</v>
      </c>
      <c r="B2" t="s">
        <v>31</v>
      </c>
      <c r="C2">
        <v>18</v>
      </c>
      <c r="D2" t="s">
        <v>35</v>
      </c>
      <c r="E2" t="s">
        <v>135</v>
      </c>
      <c r="F2" t="s">
        <v>62</v>
      </c>
      <c r="G2" t="s">
        <v>32</v>
      </c>
      <c r="H2" t="s">
        <v>38</v>
      </c>
      <c r="I2" t="s">
        <v>32</v>
      </c>
      <c r="J2" t="s">
        <v>38</v>
      </c>
      <c r="K2" t="s">
        <v>32</v>
      </c>
    </row>
    <row r="3" spans="1:11">
      <c r="A3" s="26">
        <v>44020.50277777778</v>
      </c>
      <c r="B3" t="s">
        <v>37</v>
      </c>
      <c r="C3">
        <v>21</v>
      </c>
      <c r="D3" t="s">
        <v>68</v>
      </c>
      <c r="E3" t="s">
        <v>136</v>
      </c>
      <c r="F3" t="s">
        <v>62</v>
      </c>
      <c r="G3" t="s">
        <v>32</v>
      </c>
      <c r="H3" t="s">
        <v>32</v>
      </c>
      <c r="I3" t="s">
        <v>38</v>
      </c>
      <c r="J3" t="s">
        <v>32</v>
      </c>
      <c r="K3" t="s">
        <v>32</v>
      </c>
    </row>
    <row r="4" spans="1:11">
      <c r="A4" s="26">
        <v>44020.503472222219</v>
      </c>
      <c r="B4" t="s">
        <v>37</v>
      </c>
      <c r="C4">
        <v>19</v>
      </c>
      <c r="D4" t="s">
        <v>137</v>
      </c>
      <c r="E4" t="s">
        <v>33</v>
      </c>
      <c r="F4" t="s">
        <v>62</v>
      </c>
      <c r="G4" t="s">
        <v>32</v>
      </c>
      <c r="H4" t="s">
        <v>38</v>
      </c>
      <c r="I4" t="s">
        <v>38</v>
      </c>
      <c r="J4" t="s">
        <v>38</v>
      </c>
      <c r="K4" t="s">
        <v>32</v>
      </c>
    </row>
    <row r="5" spans="1:11">
      <c r="A5" s="26">
        <v>44020.504166666666</v>
      </c>
      <c r="B5" t="s">
        <v>31</v>
      </c>
      <c r="C5">
        <v>22</v>
      </c>
      <c r="D5" t="s">
        <v>138</v>
      </c>
      <c r="E5" t="s">
        <v>139</v>
      </c>
      <c r="F5" t="s">
        <v>62</v>
      </c>
      <c r="G5" t="s">
        <v>38</v>
      </c>
      <c r="H5" t="s">
        <v>38</v>
      </c>
      <c r="I5" t="s">
        <v>32</v>
      </c>
      <c r="J5" t="s">
        <v>32</v>
      </c>
      <c r="K5" t="s">
        <v>32</v>
      </c>
    </row>
    <row r="6" spans="1:11">
      <c r="A6" s="26">
        <v>44020.509027777778</v>
      </c>
      <c r="B6" t="s">
        <v>37</v>
      </c>
      <c r="C6">
        <v>23</v>
      </c>
      <c r="D6" t="s">
        <v>75</v>
      </c>
      <c r="E6" t="s">
        <v>140</v>
      </c>
      <c r="F6" t="s">
        <v>62</v>
      </c>
      <c r="G6" t="s">
        <v>32</v>
      </c>
      <c r="H6" t="s">
        <v>32</v>
      </c>
      <c r="I6" t="s">
        <v>32</v>
      </c>
      <c r="J6" t="s">
        <v>32</v>
      </c>
      <c r="K6" t="s">
        <v>32</v>
      </c>
    </row>
    <row r="7" spans="1:11">
      <c r="A7" s="26">
        <v>44020.521527777775</v>
      </c>
      <c r="B7" t="s">
        <v>37</v>
      </c>
      <c r="C7">
        <v>19</v>
      </c>
      <c r="D7" t="s">
        <v>35</v>
      </c>
      <c r="E7" t="s">
        <v>39</v>
      </c>
      <c r="F7" t="s">
        <v>65</v>
      </c>
      <c r="G7" t="s">
        <v>32</v>
      </c>
      <c r="H7" t="s">
        <v>32</v>
      </c>
      <c r="I7" t="s">
        <v>32</v>
      </c>
      <c r="J7" t="s">
        <v>38</v>
      </c>
      <c r="K7" t="s">
        <v>32</v>
      </c>
    </row>
    <row r="8" spans="1:11">
      <c r="A8" s="26">
        <v>44020.522222222222</v>
      </c>
      <c r="B8" t="s">
        <v>31</v>
      </c>
      <c r="C8">
        <v>23</v>
      </c>
      <c r="D8" t="s">
        <v>60</v>
      </c>
      <c r="E8" t="s">
        <v>136</v>
      </c>
      <c r="F8" t="s">
        <v>116</v>
      </c>
      <c r="G8" t="s">
        <v>38</v>
      </c>
      <c r="H8" t="s">
        <v>38</v>
      </c>
      <c r="I8" t="s">
        <v>32</v>
      </c>
      <c r="J8" t="s">
        <v>38</v>
      </c>
      <c r="K8" t="s">
        <v>32</v>
      </c>
    </row>
    <row r="9" spans="1:11">
      <c r="A9" s="26">
        <v>44020.522916666669</v>
      </c>
      <c r="B9" t="s">
        <v>31</v>
      </c>
      <c r="C9">
        <v>18</v>
      </c>
      <c r="D9" t="s">
        <v>141</v>
      </c>
      <c r="E9" t="s">
        <v>135</v>
      </c>
      <c r="F9" t="s">
        <v>65</v>
      </c>
      <c r="G9" t="s">
        <v>32</v>
      </c>
      <c r="H9" t="s">
        <v>32</v>
      </c>
      <c r="I9" t="s">
        <v>38</v>
      </c>
      <c r="J9" t="s">
        <v>32</v>
      </c>
      <c r="K9" t="s">
        <v>32</v>
      </c>
    </row>
    <row r="10" spans="1:11">
      <c r="A10" s="26">
        <v>44020.524305555555</v>
      </c>
      <c r="B10" t="s">
        <v>31</v>
      </c>
      <c r="C10">
        <v>19</v>
      </c>
      <c r="D10" t="s">
        <v>78</v>
      </c>
      <c r="E10" t="s">
        <v>39</v>
      </c>
      <c r="F10" t="s">
        <v>59</v>
      </c>
      <c r="G10" t="s">
        <v>32</v>
      </c>
      <c r="H10" t="s">
        <v>32</v>
      </c>
      <c r="I10" t="s">
        <v>32</v>
      </c>
      <c r="J10" t="s">
        <v>32</v>
      </c>
      <c r="K10" t="s">
        <v>32</v>
      </c>
    </row>
    <row r="11" spans="1:11">
      <c r="A11" s="26">
        <v>44020.527083333334</v>
      </c>
      <c r="B11" t="s">
        <v>37</v>
      </c>
      <c r="C11">
        <v>18</v>
      </c>
      <c r="D11" t="s">
        <v>142</v>
      </c>
      <c r="E11" t="s">
        <v>135</v>
      </c>
      <c r="F11" t="s">
        <v>65</v>
      </c>
      <c r="G11" t="s">
        <v>32</v>
      </c>
      <c r="H11" t="s">
        <v>32</v>
      </c>
      <c r="I11" t="s">
        <v>38</v>
      </c>
      <c r="J11" t="s">
        <v>38</v>
      </c>
      <c r="K11" t="s">
        <v>32</v>
      </c>
    </row>
    <row r="12" spans="1:11">
      <c r="A12" s="26">
        <v>44020.527083333334</v>
      </c>
      <c r="B12" t="s">
        <v>31</v>
      </c>
      <c r="C12">
        <v>20</v>
      </c>
      <c r="D12" t="s">
        <v>51</v>
      </c>
      <c r="E12" t="s">
        <v>135</v>
      </c>
      <c r="F12" t="s">
        <v>65</v>
      </c>
      <c r="G12" t="s">
        <v>32</v>
      </c>
      <c r="H12" t="s">
        <v>32</v>
      </c>
      <c r="I12" t="s">
        <v>32</v>
      </c>
      <c r="J12" t="s">
        <v>32</v>
      </c>
      <c r="K12" t="s">
        <v>32</v>
      </c>
    </row>
    <row r="13" spans="1:11">
      <c r="A13" s="26">
        <v>44020.527083333334</v>
      </c>
      <c r="B13" t="s">
        <v>31</v>
      </c>
      <c r="C13">
        <v>24</v>
      </c>
      <c r="D13" t="s">
        <v>35</v>
      </c>
      <c r="E13" t="s">
        <v>44</v>
      </c>
      <c r="F13" t="s">
        <v>65</v>
      </c>
      <c r="G13" t="s">
        <v>38</v>
      </c>
      <c r="H13" t="s">
        <v>38</v>
      </c>
      <c r="I13" t="s">
        <v>32</v>
      </c>
      <c r="J13" t="s">
        <v>32</v>
      </c>
      <c r="K13" t="s">
        <v>32</v>
      </c>
    </row>
    <row r="14" spans="1:11">
      <c r="A14" s="26">
        <v>44020.527777777781</v>
      </c>
      <c r="B14" t="s">
        <v>31</v>
      </c>
      <c r="C14">
        <v>18</v>
      </c>
      <c r="D14" t="s">
        <v>141</v>
      </c>
      <c r="E14" t="s">
        <v>135</v>
      </c>
      <c r="F14" t="s">
        <v>62</v>
      </c>
      <c r="G14" t="s">
        <v>32</v>
      </c>
      <c r="H14" t="s">
        <v>38</v>
      </c>
      <c r="I14" t="s">
        <v>32</v>
      </c>
      <c r="J14" t="s">
        <v>32</v>
      </c>
      <c r="K14" t="s">
        <v>32</v>
      </c>
    </row>
    <row r="15" spans="1:11">
      <c r="A15" s="26">
        <v>44020.52847222222</v>
      </c>
      <c r="B15" t="s">
        <v>37</v>
      </c>
      <c r="C15">
        <v>19</v>
      </c>
      <c r="D15" t="s">
        <v>35</v>
      </c>
      <c r="E15" t="s">
        <v>135</v>
      </c>
      <c r="F15" t="s">
        <v>62</v>
      </c>
      <c r="G15" t="s">
        <v>32</v>
      </c>
      <c r="H15" t="s">
        <v>32</v>
      </c>
      <c r="I15" t="s">
        <v>32</v>
      </c>
      <c r="J15" t="s">
        <v>32</v>
      </c>
      <c r="K15" t="s">
        <v>32</v>
      </c>
    </row>
    <row r="16" spans="1:11">
      <c r="A16" s="26">
        <v>44020.529861111114</v>
      </c>
      <c r="B16" t="s">
        <v>31</v>
      </c>
      <c r="C16">
        <v>18</v>
      </c>
      <c r="D16" t="s">
        <v>143</v>
      </c>
      <c r="E16" t="s">
        <v>39</v>
      </c>
      <c r="F16" t="s">
        <v>65</v>
      </c>
      <c r="G16" t="s">
        <v>32</v>
      </c>
      <c r="H16" t="s">
        <v>32</v>
      </c>
      <c r="I16" t="s">
        <v>38</v>
      </c>
      <c r="J16" t="s">
        <v>32</v>
      </c>
      <c r="K16" t="s">
        <v>32</v>
      </c>
    </row>
    <row r="17" spans="1:11">
      <c r="A17" s="26">
        <v>44020.529861111114</v>
      </c>
      <c r="B17" t="s">
        <v>37</v>
      </c>
      <c r="C17">
        <v>24</v>
      </c>
      <c r="D17" t="s">
        <v>141</v>
      </c>
      <c r="E17" t="s">
        <v>44</v>
      </c>
      <c r="F17" t="s">
        <v>65</v>
      </c>
      <c r="G17" t="s">
        <v>32</v>
      </c>
      <c r="H17" t="s">
        <v>32</v>
      </c>
      <c r="I17" t="s">
        <v>32</v>
      </c>
      <c r="J17" t="s">
        <v>32</v>
      </c>
      <c r="K17" t="s">
        <v>32</v>
      </c>
    </row>
    <row r="18" spans="1:11">
      <c r="A18" s="26">
        <v>44020.531944444447</v>
      </c>
      <c r="B18" t="s">
        <v>31</v>
      </c>
      <c r="C18">
        <v>24</v>
      </c>
      <c r="D18" t="s">
        <v>117</v>
      </c>
      <c r="E18" t="s">
        <v>139</v>
      </c>
      <c r="F18" t="s">
        <v>62</v>
      </c>
      <c r="G18" t="s">
        <v>32</v>
      </c>
      <c r="H18" t="s">
        <v>32</v>
      </c>
      <c r="I18" t="s">
        <v>32</v>
      </c>
      <c r="J18" t="s">
        <v>32</v>
      </c>
      <c r="K18" t="s">
        <v>32</v>
      </c>
    </row>
    <row r="19" spans="1:11">
      <c r="A19" s="26">
        <v>44020.536111111112</v>
      </c>
      <c r="B19" t="s">
        <v>31</v>
      </c>
      <c r="C19">
        <v>24</v>
      </c>
      <c r="D19" t="s">
        <v>144</v>
      </c>
      <c r="E19" t="s">
        <v>140</v>
      </c>
      <c r="F19" t="s">
        <v>62</v>
      </c>
      <c r="G19" t="s">
        <v>38</v>
      </c>
      <c r="H19" t="s">
        <v>38</v>
      </c>
      <c r="I19" t="s">
        <v>38</v>
      </c>
      <c r="J19" t="s">
        <v>38</v>
      </c>
      <c r="K19" t="s">
        <v>32</v>
      </c>
    </row>
    <row r="20" spans="1:11">
      <c r="A20" s="26">
        <v>44020.545138888891</v>
      </c>
      <c r="B20" t="s">
        <v>31</v>
      </c>
      <c r="C20">
        <v>20</v>
      </c>
      <c r="D20" t="s">
        <v>137</v>
      </c>
      <c r="E20" t="s">
        <v>39</v>
      </c>
      <c r="F20" t="s">
        <v>65</v>
      </c>
      <c r="G20" t="s">
        <v>32</v>
      </c>
      <c r="H20" t="s">
        <v>32</v>
      </c>
      <c r="I20" t="s">
        <v>38</v>
      </c>
      <c r="J20" t="s">
        <v>32</v>
      </c>
      <c r="K20" t="s">
        <v>32</v>
      </c>
    </row>
    <row r="21" spans="1:11">
      <c r="A21" s="26">
        <v>44020.546527777777</v>
      </c>
      <c r="B21" t="s">
        <v>31</v>
      </c>
      <c r="C21">
        <v>18</v>
      </c>
      <c r="D21" t="s">
        <v>81</v>
      </c>
      <c r="E21" t="s">
        <v>136</v>
      </c>
      <c r="F21" t="s">
        <v>65</v>
      </c>
      <c r="G21" t="s">
        <v>38</v>
      </c>
      <c r="H21" t="s">
        <v>38</v>
      </c>
      <c r="I21" t="s">
        <v>38</v>
      </c>
      <c r="J21" t="s">
        <v>38</v>
      </c>
      <c r="K21" t="s">
        <v>32</v>
      </c>
    </row>
    <row r="22" spans="1:11">
      <c r="A22" s="26">
        <v>44020.55</v>
      </c>
      <c r="B22" t="s">
        <v>31</v>
      </c>
      <c r="C22">
        <v>19</v>
      </c>
      <c r="D22" t="s">
        <v>35</v>
      </c>
      <c r="E22" t="s">
        <v>135</v>
      </c>
      <c r="F22" t="s">
        <v>62</v>
      </c>
      <c r="G22" t="s">
        <v>32</v>
      </c>
      <c r="H22" t="s">
        <v>32</v>
      </c>
      <c r="I22" t="s">
        <v>32</v>
      </c>
      <c r="J22" t="s">
        <v>38</v>
      </c>
      <c r="K22" t="s">
        <v>32</v>
      </c>
    </row>
    <row r="23" spans="1:11">
      <c r="A23" s="26">
        <v>44020.550694444442</v>
      </c>
      <c r="B23" t="s">
        <v>31</v>
      </c>
      <c r="C23">
        <v>18</v>
      </c>
      <c r="D23" t="s">
        <v>145</v>
      </c>
      <c r="E23" t="s">
        <v>39</v>
      </c>
      <c r="F23" t="s">
        <v>62</v>
      </c>
      <c r="G23" t="s">
        <v>32</v>
      </c>
      <c r="H23" t="s">
        <v>32</v>
      </c>
      <c r="I23" t="s">
        <v>32</v>
      </c>
      <c r="J23" t="s">
        <v>32</v>
      </c>
      <c r="K23" t="s">
        <v>32</v>
      </c>
    </row>
    <row r="24" spans="1:11">
      <c r="A24" s="26">
        <v>44020.550694444442</v>
      </c>
      <c r="B24" t="s">
        <v>31</v>
      </c>
      <c r="C24">
        <v>24</v>
      </c>
      <c r="D24" t="s">
        <v>141</v>
      </c>
      <c r="E24" t="s">
        <v>135</v>
      </c>
      <c r="F24" t="s">
        <v>65</v>
      </c>
      <c r="G24" t="s">
        <v>32</v>
      </c>
      <c r="H24" t="s">
        <v>32</v>
      </c>
      <c r="I24" t="s">
        <v>32</v>
      </c>
      <c r="J24" t="s">
        <v>32</v>
      </c>
      <c r="K24" t="s">
        <v>32</v>
      </c>
    </row>
    <row r="25" spans="1:11">
      <c r="A25" s="26">
        <v>44020.552083333336</v>
      </c>
      <c r="B25" t="s">
        <v>31</v>
      </c>
      <c r="C25">
        <v>24</v>
      </c>
      <c r="D25" t="s">
        <v>35</v>
      </c>
      <c r="E25" t="s">
        <v>135</v>
      </c>
      <c r="F25" t="s">
        <v>62</v>
      </c>
      <c r="G25" t="s">
        <v>32</v>
      </c>
      <c r="H25" t="s">
        <v>32</v>
      </c>
      <c r="I25" t="s">
        <v>32</v>
      </c>
      <c r="J25" t="s">
        <v>32</v>
      </c>
      <c r="K25" t="s">
        <v>32</v>
      </c>
    </row>
    <row r="26" spans="1:11">
      <c r="A26" s="26">
        <v>44020.553472222222</v>
      </c>
      <c r="B26" t="s">
        <v>31</v>
      </c>
      <c r="C26">
        <v>23</v>
      </c>
      <c r="D26" t="s">
        <v>141</v>
      </c>
      <c r="E26" t="s">
        <v>44</v>
      </c>
      <c r="F26" t="s">
        <v>65</v>
      </c>
      <c r="G26" t="s">
        <v>32</v>
      </c>
      <c r="H26" t="s">
        <v>38</v>
      </c>
      <c r="I26" t="s">
        <v>38</v>
      </c>
      <c r="J26" t="s">
        <v>38</v>
      </c>
      <c r="K26" t="s">
        <v>32</v>
      </c>
    </row>
    <row r="27" spans="1:11">
      <c r="A27" s="26">
        <v>44020.561805555553</v>
      </c>
      <c r="B27" t="s">
        <v>31</v>
      </c>
      <c r="C27">
        <v>18</v>
      </c>
      <c r="D27" t="s">
        <v>88</v>
      </c>
      <c r="E27" t="s">
        <v>135</v>
      </c>
      <c r="F27" t="s">
        <v>65</v>
      </c>
      <c r="G27" t="s">
        <v>32</v>
      </c>
      <c r="H27" t="s">
        <v>32</v>
      </c>
      <c r="I27" t="s">
        <v>32</v>
      </c>
      <c r="J27" t="s">
        <v>32</v>
      </c>
      <c r="K27" t="s">
        <v>32</v>
      </c>
    </row>
    <row r="28" spans="1:11">
      <c r="A28" s="26">
        <v>44020.565972222219</v>
      </c>
      <c r="B28" t="s">
        <v>31</v>
      </c>
      <c r="C28">
        <v>19</v>
      </c>
      <c r="D28" t="s">
        <v>35</v>
      </c>
      <c r="E28" t="s">
        <v>135</v>
      </c>
      <c r="F28" t="s">
        <v>65</v>
      </c>
      <c r="G28" t="s">
        <v>32</v>
      </c>
      <c r="H28" t="s">
        <v>32</v>
      </c>
      <c r="I28" t="s">
        <v>32</v>
      </c>
      <c r="J28" t="s">
        <v>32</v>
      </c>
      <c r="K28" t="s">
        <v>32</v>
      </c>
    </row>
    <row r="29" spans="1:11">
      <c r="A29" s="26">
        <v>44020.570138888892</v>
      </c>
      <c r="B29" t="s">
        <v>37</v>
      </c>
      <c r="C29">
        <v>18</v>
      </c>
      <c r="D29" t="s">
        <v>35</v>
      </c>
      <c r="E29" t="s">
        <v>39</v>
      </c>
      <c r="F29" t="s">
        <v>62</v>
      </c>
      <c r="G29" t="s">
        <v>38</v>
      </c>
      <c r="H29" t="s">
        <v>38</v>
      </c>
      <c r="I29" t="s">
        <v>38</v>
      </c>
      <c r="J29" t="s">
        <v>32</v>
      </c>
      <c r="K29" t="s">
        <v>32</v>
      </c>
    </row>
    <row r="30" spans="1:11">
      <c r="A30" s="26">
        <v>44020.581944444442</v>
      </c>
      <c r="B30" t="s">
        <v>31</v>
      </c>
      <c r="C30">
        <v>24</v>
      </c>
      <c r="D30" t="s">
        <v>137</v>
      </c>
      <c r="E30" t="s">
        <v>44</v>
      </c>
      <c r="F30" t="s">
        <v>65</v>
      </c>
      <c r="G30" t="s">
        <v>38</v>
      </c>
      <c r="H30" t="s">
        <v>38</v>
      </c>
      <c r="I30" t="s">
        <v>38</v>
      </c>
      <c r="J30" t="s">
        <v>38</v>
      </c>
      <c r="K30" t="s">
        <v>38</v>
      </c>
    </row>
    <row r="31" spans="1:11">
      <c r="A31" s="26">
        <v>44020.586805555555</v>
      </c>
      <c r="B31" t="s">
        <v>31</v>
      </c>
      <c r="C31">
        <v>24</v>
      </c>
      <c r="D31" t="s">
        <v>141</v>
      </c>
      <c r="E31" t="s">
        <v>140</v>
      </c>
      <c r="F31" t="s">
        <v>65</v>
      </c>
      <c r="G31" t="s">
        <v>32</v>
      </c>
      <c r="H31" t="s">
        <v>32</v>
      </c>
      <c r="I31" t="s">
        <v>32</v>
      </c>
      <c r="J31" t="s">
        <v>32</v>
      </c>
      <c r="K31" t="s">
        <v>32</v>
      </c>
    </row>
    <row r="32" spans="1:11">
      <c r="A32" s="26">
        <v>44020.602083333331</v>
      </c>
      <c r="B32" t="s">
        <v>31</v>
      </c>
      <c r="C32">
        <v>23</v>
      </c>
      <c r="D32" t="s">
        <v>77</v>
      </c>
      <c r="E32" t="s">
        <v>39</v>
      </c>
      <c r="F32" t="s">
        <v>62</v>
      </c>
      <c r="G32" t="s">
        <v>32</v>
      </c>
      <c r="H32" t="s">
        <v>32</v>
      </c>
      <c r="I32" t="s">
        <v>32</v>
      </c>
      <c r="J32" t="s">
        <v>32</v>
      </c>
      <c r="K32" t="s">
        <v>32</v>
      </c>
    </row>
    <row r="33" spans="1:11">
      <c r="A33" s="26">
        <v>44020.603472222225</v>
      </c>
      <c r="B33" t="s">
        <v>37</v>
      </c>
      <c r="C33">
        <v>18</v>
      </c>
      <c r="D33" t="s">
        <v>141</v>
      </c>
      <c r="E33" t="s">
        <v>136</v>
      </c>
      <c r="F33" t="s">
        <v>62</v>
      </c>
      <c r="G33" t="s">
        <v>32</v>
      </c>
      <c r="H33" t="s">
        <v>32</v>
      </c>
      <c r="I33" t="s">
        <v>32</v>
      </c>
      <c r="J33" t="s">
        <v>32</v>
      </c>
      <c r="K33" t="s">
        <v>32</v>
      </c>
    </row>
    <row r="34" spans="1:11">
      <c r="A34" s="26">
        <v>44020.603472222225</v>
      </c>
      <c r="B34" t="s">
        <v>37</v>
      </c>
      <c r="C34">
        <v>19</v>
      </c>
      <c r="D34" t="s">
        <v>141</v>
      </c>
      <c r="E34" t="s">
        <v>135</v>
      </c>
      <c r="F34" t="s">
        <v>65</v>
      </c>
      <c r="G34" t="s">
        <v>32</v>
      </c>
      <c r="H34" t="s">
        <v>32</v>
      </c>
      <c r="I34" t="s">
        <v>32</v>
      </c>
      <c r="J34" t="s">
        <v>38</v>
      </c>
      <c r="K34" t="s">
        <v>32</v>
      </c>
    </row>
    <row r="35" spans="1:11">
      <c r="A35" s="26">
        <v>44020.604861111111</v>
      </c>
      <c r="B35" t="s">
        <v>37</v>
      </c>
      <c r="C35">
        <v>18</v>
      </c>
      <c r="D35" t="s">
        <v>141</v>
      </c>
      <c r="E35" t="s">
        <v>39</v>
      </c>
      <c r="F35" t="s">
        <v>65</v>
      </c>
      <c r="G35" t="s">
        <v>38</v>
      </c>
      <c r="H35" t="s">
        <v>38</v>
      </c>
      <c r="I35" t="s">
        <v>38</v>
      </c>
      <c r="J35" t="s">
        <v>32</v>
      </c>
      <c r="K35" t="s">
        <v>38</v>
      </c>
    </row>
    <row r="36" spans="1:11">
      <c r="A36" s="26">
        <v>44020.611805555556</v>
      </c>
      <c r="B36" t="s">
        <v>31</v>
      </c>
      <c r="C36">
        <v>19</v>
      </c>
      <c r="D36" t="s">
        <v>137</v>
      </c>
      <c r="E36" t="s">
        <v>135</v>
      </c>
      <c r="F36" t="s">
        <v>62</v>
      </c>
      <c r="G36" t="s">
        <v>32</v>
      </c>
      <c r="H36" t="s">
        <v>38</v>
      </c>
      <c r="I36" t="s">
        <v>38</v>
      </c>
      <c r="J36" t="s">
        <v>38</v>
      </c>
      <c r="K36" t="s">
        <v>32</v>
      </c>
    </row>
    <row r="37" spans="1:11">
      <c r="A37" s="26">
        <v>44020.613194444442</v>
      </c>
      <c r="B37" t="s">
        <v>31</v>
      </c>
      <c r="C37">
        <v>18</v>
      </c>
      <c r="D37" t="s">
        <v>35</v>
      </c>
      <c r="E37" t="s">
        <v>135</v>
      </c>
      <c r="F37" t="s">
        <v>56</v>
      </c>
      <c r="G37" t="s">
        <v>32</v>
      </c>
      <c r="H37" t="s">
        <v>32</v>
      </c>
      <c r="I37" t="s">
        <v>32</v>
      </c>
      <c r="J37" t="s">
        <v>32</v>
      </c>
      <c r="K37" t="s">
        <v>32</v>
      </c>
    </row>
    <row r="38" spans="1:11">
      <c r="A38" s="26">
        <v>44020.613194444442</v>
      </c>
      <c r="B38" t="s">
        <v>31</v>
      </c>
      <c r="C38">
        <v>18</v>
      </c>
      <c r="D38" t="s">
        <v>57</v>
      </c>
      <c r="E38" t="s">
        <v>44</v>
      </c>
      <c r="F38" t="s">
        <v>62</v>
      </c>
      <c r="G38" t="s">
        <v>32</v>
      </c>
      <c r="H38" t="s">
        <v>38</v>
      </c>
      <c r="I38" t="s">
        <v>38</v>
      </c>
      <c r="J38" t="s">
        <v>32</v>
      </c>
      <c r="K38" t="s">
        <v>32</v>
      </c>
    </row>
    <row r="39" spans="1:11">
      <c r="A39" s="26">
        <v>44020.614583333336</v>
      </c>
      <c r="B39" t="s">
        <v>31</v>
      </c>
      <c r="C39">
        <v>19</v>
      </c>
      <c r="D39" t="s">
        <v>137</v>
      </c>
      <c r="E39" t="s">
        <v>135</v>
      </c>
      <c r="F39" t="s">
        <v>59</v>
      </c>
      <c r="G39" t="s">
        <v>32</v>
      </c>
      <c r="H39" t="s">
        <v>38</v>
      </c>
      <c r="I39" t="s">
        <v>38</v>
      </c>
      <c r="J39" t="s">
        <v>38</v>
      </c>
      <c r="K39" t="s">
        <v>32</v>
      </c>
    </row>
    <row r="40" spans="1:11">
      <c r="A40" s="26">
        <v>44020.615972222222</v>
      </c>
      <c r="B40" t="s">
        <v>31</v>
      </c>
      <c r="C40">
        <v>18</v>
      </c>
      <c r="D40" t="s">
        <v>146</v>
      </c>
      <c r="E40" t="s">
        <v>135</v>
      </c>
      <c r="F40" t="s">
        <v>65</v>
      </c>
      <c r="G40" t="s">
        <v>32</v>
      </c>
      <c r="H40" t="s">
        <v>32</v>
      </c>
      <c r="I40" t="s">
        <v>32</v>
      </c>
      <c r="J40" t="s">
        <v>32</v>
      </c>
      <c r="K40" t="s">
        <v>32</v>
      </c>
    </row>
    <row r="41" spans="1:11">
      <c r="A41" s="26">
        <v>44020.62222222222</v>
      </c>
      <c r="B41" t="s">
        <v>31</v>
      </c>
      <c r="C41">
        <v>24</v>
      </c>
      <c r="D41" t="s">
        <v>35</v>
      </c>
      <c r="E41" t="s">
        <v>39</v>
      </c>
      <c r="F41" t="s">
        <v>59</v>
      </c>
      <c r="G41" t="s">
        <v>38</v>
      </c>
      <c r="H41" t="s">
        <v>38</v>
      </c>
      <c r="I41" t="s">
        <v>32</v>
      </c>
      <c r="J41" t="s">
        <v>38</v>
      </c>
      <c r="K41" t="s">
        <v>38</v>
      </c>
    </row>
    <row r="42" spans="1:11">
      <c r="A42" s="26">
        <v>44020.622916666667</v>
      </c>
      <c r="B42" t="s">
        <v>31</v>
      </c>
      <c r="C42">
        <v>24</v>
      </c>
      <c r="D42" t="s">
        <v>137</v>
      </c>
      <c r="E42" t="s">
        <v>44</v>
      </c>
      <c r="F42" t="s">
        <v>62</v>
      </c>
      <c r="G42" t="s">
        <v>32</v>
      </c>
      <c r="H42" t="s">
        <v>32</v>
      </c>
      <c r="I42" t="s">
        <v>38</v>
      </c>
      <c r="J42" t="s">
        <v>32</v>
      </c>
      <c r="K42" t="s">
        <v>32</v>
      </c>
    </row>
    <row r="43" spans="1:11">
      <c r="A43" s="26">
        <v>44020.622916666667</v>
      </c>
      <c r="B43" t="s">
        <v>31</v>
      </c>
      <c r="C43">
        <v>22</v>
      </c>
      <c r="D43" t="s">
        <v>35</v>
      </c>
      <c r="E43" t="s">
        <v>140</v>
      </c>
      <c r="F43" t="s">
        <v>65</v>
      </c>
      <c r="G43" t="s">
        <v>32</v>
      </c>
      <c r="H43" t="s">
        <v>32</v>
      </c>
      <c r="I43" t="s">
        <v>32</v>
      </c>
      <c r="J43" t="s">
        <v>32</v>
      </c>
      <c r="K43" t="s">
        <v>32</v>
      </c>
    </row>
    <row r="44" spans="1:11">
      <c r="A44" s="26">
        <v>44020.623611111114</v>
      </c>
      <c r="B44" t="s">
        <v>31</v>
      </c>
      <c r="C44">
        <v>20</v>
      </c>
      <c r="D44" t="s">
        <v>147</v>
      </c>
      <c r="E44" t="s">
        <v>136</v>
      </c>
      <c r="F44" t="s">
        <v>62</v>
      </c>
      <c r="G44" t="s">
        <v>32</v>
      </c>
      <c r="H44" t="s">
        <v>38</v>
      </c>
      <c r="I44" t="s">
        <v>32</v>
      </c>
      <c r="J44" t="s">
        <v>32</v>
      </c>
      <c r="K44" t="s">
        <v>32</v>
      </c>
    </row>
    <row r="45" spans="1:11">
      <c r="A45" s="26">
        <v>44020.629861111112</v>
      </c>
      <c r="B45" t="s">
        <v>37</v>
      </c>
      <c r="D45" t="s">
        <v>137</v>
      </c>
      <c r="E45" t="s">
        <v>135</v>
      </c>
      <c r="F45" t="s">
        <v>53</v>
      </c>
      <c r="G45" t="s">
        <v>32</v>
      </c>
      <c r="H45" t="s">
        <v>32</v>
      </c>
      <c r="I45" t="s">
        <v>32</v>
      </c>
      <c r="J45" t="s">
        <v>32</v>
      </c>
      <c r="K45" t="s">
        <v>32</v>
      </c>
    </row>
    <row r="46" spans="1:11">
      <c r="A46" s="26">
        <v>44020.630555555559</v>
      </c>
      <c r="B46" t="s">
        <v>37</v>
      </c>
      <c r="C46">
        <v>23</v>
      </c>
      <c r="D46" t="s">
        <v>148</v>
      </c>
      <c r="E46" t="s">
        <v>136</v>
      </c>
      <c r="F46" t="s">
        <v>65</v>
      </c>
      <c r="G46" t="s">
        <v>32</v>
      </c>
      <c r="H46" t="s">
        <v>32</v>
      </c>
      <c r="I46" t="s">
        <v>32</v>
      </c>
      <c r="J46" t="s">
        <v>38</v>
      </c>
      <c r="K46" t="s">
        <v>32</v>
      </c>
    </row>
    <row r="47" spans="1:11">
      <c r="A47" s="26">
        <v>44020.631249999999</v>
      </c>
      <c r="B47" t="s">
        <v>37</v>
      </c>
      <c r="C47">
        <v>18</v>
      </c>
      <c r="D47" t="s">
        <v>141</v>
      </c>
      <c r="E47" t="s">
        <v>135</v>
      </c>
      <c r="F47" t="s">
        <v>65</v>
      </c>
      <c r="G47" t="s">
        <v>32</v>
      </c>
      <c r="H47" t="s">
        <v>32</v>
      </c>
      <c r="I47" t="s">
        <v>38</v>
      </c>
      <c r="J47" t="s">
        <v>38</v>
      </c>
      <c r="K47" t="s">
        <v>32</v>
      </c>
    </row>
    <row r="48" spans="1:11">
      <c r="A48" s="26">
        <v>44020.633333333331</v>
      </c>
      <c r="B48" t="s">
        <v>31</v>
      </c>
      <c r="C48">
        <v>19</v>
      </c>
      <c r="D48" t="s">
        <v>35</v>
      </c>
      <c r="E48" t="s">
        <v>135</v>
      </c>
      <c r="F48" t="s">
        <v>65</v>
      </c>
      <c r="G48" t="s">
        <v>32</v>
      </c>
      <c r="H48" t="s">
        <v>32</v>
      </c>
      <c r="I48" t="s">
        <v>38</v>
      </c>
      <c r="J48" t="s">
        <v>32</v>
      </c>
      <c r="K48" t="s">
        <v>32</v>
      </c>
    </row>
    <row r="49" spans="1:11">
      <c r="A49" s="26">
        <v>44020.634722222225</v>
      </c>
      <c r="B49" t="s">
        <v>31</v>
      </c>
      <c r="C49">
        <v>18</v>
      </c>
      <c r="D49" t="s">
        <v>149</v>
      </c>
      <c r="E49" t="s">
        <v>140</v>
      </c>
      <c r="F49" t="s">
        <v>65</v>
      </c>
      <c r="G49" t="s">
        <v>32</v>
      </c>
      <c r="H49" t="s">
        <v>32</v>
      </c>
      <c r="I49" t="s">
        <v>32</v>
      </c>
      <c r="J49" t="s">
        <v>32</v>
      </c>
      <c r="K49" t="s">
        <v>32</v>
      </c>
    </row>
    <row r="50" spans="1:11">
      <c r="A50" s="26">
        <v>44020.634722222225</v>
      </c>
      <c r="B50" t="s">
        <v>37</v>
      </c>
      <c r="C50">
        <v>24</v>
      </c>
      <c r="D50" t="s">
        <v>141</v>
      </c>
      <c r="E50" t="s">
        <v>136</v>
      </c>
      <c r="F50" t="s">
        <v>62</v>
      </c>
      <c r="G50" t="s">
        <v>32</v>
      </c>
      <c r="H50" t="s">
        <v>38</v>
      </c>
      <c r="I50" t="s">
        <v>32</v>
      </c>
      <c r="J50" t="s">
        <v>32</v>
      </c>
      <c r="K50" t="s">
        <v>32</v>
      </c>
    </row>
    <row r="51" spans="1:11">
      <c r="A51" s="26">
        <v>44020.637499999997</v>
      </c>
      <c r="B51" t="s">
        <v>31</v>
      </c>
      <c r="C51">
        <v>24</v>
      </c>
      <c r="D51" t="s">
        <v>141</v>
      </c>
      <c r="E51" t="s">
        <v>139</v>
      </c>
      <c r="F51" t="s">
        <v>65</v>
      </c>
      <c r="G51" t="s">
        <v>32</v>
      </c>
      <c r="H51" t="s">
        <v>32</v>
      </c>
      <c r="I51" t="s">
        <v>32</v>
      </c>
      <c r="J51" t="s">
        <v>38</v>
      </c>
      <c r="K51" t="s">
        <v>32</v>
      </c>
    </row>
    <row r="52" spans="1:11">
      <c r="A52" s="26">
        <v>44020.643750000003</v>
      </c>
      <c r="B52" t="s">
        <v>31</v>
      </c>
      <c r="C52">
        <v>23</v>
      </c>
      <c r="D52" t="s">
        <v>150</v>
      </c>
      <c r="E52" t="s">
        <v>135</v>
      </c>
      <c r="F52" t="s">
        <v>59</v>
      </c>
      <c r="G52" t="s">
        <v>38</v>
      </c>
      <c r="H52" t="s">
        <v>38</v>
      </c>
      <c r="I52" t="s">
        <v>32</v>
      </c>
      <c r="J52" t="s">
        <v>38</v>
      </c>
      <c r="K52" t="s">
        <v>38</v>
      </c>
    </row>
    <row r="53" spans="1:11">
      <c r="A53" s="26">
        <v>44020.650694444441</v>
      </c>
      <c r="B53" t="s">
        <v>31</v>
      </c>
      <c r="C53">
        <v>18</v>
      </c>
      <c r="D53" t="s">
        <v>141</v>
      </c>
      <c r="E53" t="s">
        <v>136</v>
      </c>
      <c r="F53" t="s">
        <v>65</v>
      </c>
      <c r="G53" t="s">
        <v>32</v>
      </c>
      <c r="H53" t="s">
        <v>32</v>
      </c>
      <c r="I53" t="s">
        <v>38</v>
      </c>
      <c r="J53" t="s">
        <v>32</v>
      </c>
      <c r="K53" t="s">
        <v>32</v>
      </c>
    </row>
    <row r="54" spans="1:11">
      <c r="A54" s="26">
        <v>44020.657638888886</v>
      </c>
      <c r="B54" t="s">
        <v>31</v>
      </c>
      <c r="C54">
        <v>19</v>
      </c>
      <c r="D54" t="s">
        <v>34</v>
      </c>
      <c r="E54" t="s">
        <v>139</v>
      </c>
      <c r="F54" t="s">
        <v>62</v>
      </c>
      <c r="G54" t="s">
        <v>32</v>
      </c>
      <c r="H54" t="s">
        <v>32</v>
      </c>
      <c r="I54" t="s">
        <v>32</v>
      </c>
      <c r="J54" t="s">
        <v>32</v>
      </c>
      <c r="K54" t="s">
        <v>32</v>
      </c>
    </row>
    <row r="55" spans="1:11">
      <c r="A55" s="26">
        <v>44020.658333333333</v>
      </c>
      <c r="B55" t="s">
        <v>31</v>
      </c>
      <c r="C55">
        <v>20</v>
      </c>
      <c r="D55" t="s">
        <v>151</v>
      </c>
      <c r="E55" t="s">
        <v>139</v>
      </c>
      <c r="F55" t="s">
        <v>62</v>
      </c>
      <c r="G55" t="s">
        <v>38</v>
      </c>
      <c r="H55" t="s">
        <v>38</v>
      </c>
      <c r="I55" t="s">
        <v>38</v>
      </c>
      <c r="J55" t="s">
        <v>38</v>
      </c>
      <c r="K55" t="s">
        <v>32</v>
      </c>
    </row>
    <row r="56" spans="1:11">
      <c r="A56" s="26">
        <v>44020.664583333331</v>
      </c>
      <c r="B56" t="s">
        <v>31</v>
      </c>
      <c r="C56">
        <v>19</v>
      </c>
      <c r="D56" t="s">
        <v>141</v>
      </c>
      <c r="E56" t="s">
        <v>135</v>
      </c>
      <c r="F56" t="s">
        <v>65</v>
      </c>
      <c r="G56" t="s">
        <v>32</v>
      </c>
      <c r="H56" t="s">
        <v>38</v>
      </c>
      <c r="I56" t="s">
        <v>32</v>
      </c>
      <c r="J56" t="s">
        <v>38</v>
      </c>
      <c r="K56" t="s">
        <v>38</v>
      </c>
    </row>
    <row r="57" spans="1:11">
      <c r="A57" s="26">
        <v>44020.665277777778</v>
      </c>
      <c r="B57" t="s">
        <v>37</v>
      </c>
      <c r="C57">
        <v>21</v>
      </c>
      <c r="D57" t="s">
        <v>141</v>
      </c>
      <c r="E57" t="s">
        <v>135</v>
      </c>
      <c r="F57" t="s">
        <v>62</v>
      </c>
      <c r="G57" t="s">
        <v>32</v>
      </c>
      <c r="H57" t="s">
        <v>32</v>
      </c>
      <c r="I57" t="s">
        <v>32</v>
      </c>
      <c r="J57" t="s">
        <v>32</v>
      </c>
      <c r="K57" t="s">
        <v>32</v>
      </c>
    </row>
    <row r="58" spans="1:11">
      <c r="A58" s="26">
        <v>44020.672222222223</v>
      </c>
      <c r="B58" t="s">
        <v>37</v>
      </c>
      <c r="C58">
        <v>23</v>
      </c>
      <c r="D58" t="s">
        <v>152</v>
      </c>
      <c r="E58" t="s">
        <v>44</v>
      </c>
      <c r="F58" t="s">
        <v>65</v>
      </c>
      <c r="G58" t="s">
        <v>32</v>
      </c>
      <c r="H58" t="s">
        <v>32</v>
      </c>
      <c r="I58" t="s">
        <v>32</v>
      </c>
      <c r="J58" t="s">
        <v>32</v>
      </c>
      <c r="K58" t="s">
        <v>32</v>
      </c>
    </row>
    <row r="59" spans="1:11">
      <c r="A59" s="26">
        <v>44020.681250000001</v>
      </c>
      <c r="B59" t="s">
        <v>31</v>
      </c>
      <c r="C59">
        <v>20</v>
      </c>
      <c r="D59" t="s">
        <v>153</v>
      </c>
      <c r="E59" t="s">
        <v>44</v>
      </c>
      <c r="F59" t="s">
        <v>62</v>
      </c>
      <c r="G59" t="s">
        <v>32</v>
      </c>
      <c r="H59" t="s">
        <v>38</v>
      </c>
      <c r="I59" t="s">
        <v>38</v>
      </c>
      <c r="J59" t="s">
        <v>32</v>
      </c>
      <c r="K59" t="s">
        <v>32</v>
      </c>
    </row>
    <row r="60" spans="1:11">
      <c r="A60" s="26">
        <v>44020.681944444441</v>
      </c>
      <c r="B60" t="s">
        <v>31</v>
      </c>
      <c r="C60">
        <v>18</v>
      </c>
      <c r="D60" t="s">
        <v>141</v>
      </c>
      <c r="E60" t="s">
        <v>135</v>
      </c>
      <c r="F60" t="s">
        <v>65</v>
      </c>
      <c r="G60" t="s">
        <v>32</v>
      </c>
      <c r="H60" t="s">
        <v>32</v>
      </c>
      <c r="I60" t="s">
        <v>32</v>
      </c>
      <c r="J60" t="s">
        <v>32</v>
      </c>
      <c r="K60" t="s">
        <v>32</v>
      </c>
    </row>
    <row r="61" spans="1:11">
      <c r="A61" s="26">
        <v>44020.69027777778</v>
      </c>
      <c r="B61" t="s">
        <v>31</v>
      </c>
      <c r="C61">
        <v>23</v>
      </c>
      <c r="D61" t="s">
        <v>154</v>
      </c>
      <c r="E61" t="s">
        <v>135</v>
      </c>
      <c r="F61" t="s">
        <v>62</v>
      </c>
      <c r="G61" t="s">
        <v>32</v>
      </c>
      <c r="H61" t="s">
        <v>32</v>
      </c>
      <c r="I61" t="s">
        <v>32</v>
      </c>
      <c r="J61" t="s">
        <v>32</v>
      </c>
      <c r="K61" t="s">
        <v>32</v>
      </c>
    </row>
    <row r="62" spans="1:11">
      <c r="A62" s="26">
        <v>44020.69027777778</v>
      </c>
      <c r="B62" t="s">
        <v>31</v>
      </c>
      <c r="C62">
        <v>18</v>
      </c>
      <c r="D62" t="s">
        <v>155</v>
      </c>
      <c r="E62" t="s">
        <v>44</v>
      </c>
      <c r="F62" t="s">
        <v>62</v>
      </c>
      <c r="G62" t="s">
        <v>32</v>
      </c>
      <c r="H62" t="s">
        <v>32</v>
      </c>
      <c r="I62" t="s">
        <v>32</v>
      </c>
      <c r="J62" t="s">
        <v>38</v>
      </c>
      <c r="K62" t="s">
        <v>32</v>
      </c>
    </row>
    <row r="63" spans="1:11">
      <c r="A63" s="26">
        <v>44020.703472222223</v>
      </c>
      <c r="B63" t="s">
        <v>31</v>
      </c>
      <c r="C63">
        <v>19</v>
      </c>
      <c r="D63" t="s">
        <v>141</v>
      </c>
      <c r="E63" t="s">
        <v>135</v>
      </c>
      <c r="F63" t="s">
        <v>65</v>
      </c>
      <c r="G63" t="s">
        <v>32</v>
      </c>
      <c r="H63" t="s">
        <v>32</v>
      </c>
      <c r="I63" t="s">
        <v>32</v>
      </c>
      <c r="J63" t="s">
        <v>32</v>
      </c>
      <c r="K63" t="s">
        <v>32</v>
      </c>
    </row>
    <row r="64" spans="1:11">
      <c r="A64" s="26">
        <v>44020.711805555555</v>
      </c>
      <c r="B64" t="s">
        <v>31</v>
      </c>
      <c r="C64">
        <v>18</v>
      </c>
      <c r="D64" t="s">
        <v>156</v>
      </c>
      <c r="E64" t="s">
        <v>33</v>
      </c>
      <c r="F64" t="s">
        <v>65</v>
      </c>
      <c r="G64" t="s">
        <v>32</v>
      </c>
      <c r="H64" t="s">
        <v>32</v>
      </c>
      <c r="I64" t="s">
        <v>32</v>
      </c>
      <c r="J64" t="s">
        <v>38</v>
      </c>
      <c r="K64" t="s">
        <v>32</v>
      </c>
    </row>
    <row r="65" spans="1:11">
      <c r="A65" s="26">
        <v>44020.734027777777</v>
      </c>
      <c r="B65" t="s">
        <v>31</v>
      </c>
      <c r="C65">
        <v>24</v>
      </c>
      <c r="D65" t="s">
        <v>157</v>
      </c>
      <c r="E65" t="s">
        <v>135</v>
      </c>
      <c r="F65" t="s">
        <v>65</v>
      </c>
      <c r="G65" t="s">
        <v>32</v>
      </c>
      <c r="H65" t="s">
        <v>32</v>
      </c>
      <c r="I65" t="s">
        <v>32</v>
      </c>
      <c r="J65" t="s">
        <v>38</v>
      </c>
      <c r="K65" t="s">
        <v>32</v>
      </c>
    </row>
    <row r="66" spans="1:11">
      <c r="A66" s="26">
        <v>44020.740277777775</v>
      </c>
      <c r="B66" t="s">
        <v>31</v>
      </c>
      <c r="C66">
        <v>24</v>
      </c>
      <c r="D66" t="s">
        <v>149</v>
      </c>
      <c r="E66" t="s">
        <v>135</v>
      </c>
      <c r="F66" t="s">
        <v>65</v>
      </c>
      <c r="G66" t="s">
        <v>32</v>
      </c>
      <c r="H66" t="s">
        <v>32</v>
      </c>
      <c r="I66" t="s">
        <v>32</v>
      </c>
      <c r="J66" t="s">
        <v>32</v>
      </c>
      <c r="K66" t="s">
        <v>32</v>
      </c>
    </row>
    <row r="67" spans="1:11">
      <c r="A67" s="26">
        <v>44020.743055555555</v>
      </c>
      <c r="B67" t="s">
        <v>31</v>
      </c>
      <c r="C67">
        <v>23</v>
      </c>
      <c r="D67" t="s">
        <v>158</v>
      </c>
      <c r="E67" t="s">
        <v>135</v>
      </c>
      <c r="F67" t="s">
        <v>65</v>
      </c>
      <c r="G67" t="s">
        <v>32</v>
      </c>
      <c r="H67" t="s">
        <v>38</v>
      </c>
      <c r="I67" t="s">
        <v>38</v>
      </c>
      <c r="J67" t="s">
        <v>32</v>
      </c>
      <c r="K67" t="s">
        <v>32</v>
      </c>
    </row>
    <row r="68" spans="1:11">
      <c r="A68" s="26">
        <v>44020.756944444445</v>
      </c>
      <c r="B68" t="s">
        <v>31</v>
      </c>
      <c r="C68">
        <v>18</v>
      </c>
      <c r="D68" t="s">
        <v>145</v>
      </c>
      <c r="E68" t="s">
        <v>44</v>
      </c>
      <c r="F68" t="s">
        <v>62</v>
      </c>
      <c r="G68" t="s">
        <v>32</v>
      </c>
      <c r="H68" t="s">
        <v>32</v>
      </c>
      <c r="I68" t="s">
        <v>38</v>
      </c>
      <c r="J68" t="s">
        <v>32</v>
      </c>
      <c r="K68" t="s">
        <v>32</v>
      </c>
    </row>
    <row r="69" spans="1:11">
      <c r="A69" s="26">
        <v>44020.757638888892</v>
      </c>
      <c r="B69" t="s">
        <v>37</v>
      </c>
      <c r="C69">
        <v>19</v>
      </c>
      <c r="D69" t="s">
        <v>159</v>
      </c>
      <c r="E69" t="s">
        <v>44</v>
      </c>
      <c r="F69" t="s">
        <v>62</v>
      </c>
      <c r="G69" t="s">
        <v>38</v>
      </c>
      <c r="H69" t="s">
        <v>38</v>
      </c>
      <c r="I69" t="s">
        <v>32</v>
      </c>
      <c r="J69" t="s">
        <v>38</v>
      </c>
      <c r="K69" t="s">
        <v>32</v>
      </c>
    </row>
    <row r="70" spans="1:11">
      <c r="A70" s="26">
        <v>44020.795138888891</v>
      </c>
      <c r="B70" t="s">
        <v>31</v>
      </c>
      <c r="C70">
        <v>18</v>
      </c>
      <c r="D70" t="s">
        <v>160</v>
      </c>
      <c r="E70" t="s">
        <v>135</v>
      </c>
      <c r="F70" t="s">
        <v>65</v>
      </c>
      <c r="G70" t="s">
        <v>32</v>
      </c>
      <c r="H70" t="s">
        <v>38</v>
      </c>
      <c r="I70" t="s">
        <v>32</v>
      </c>
      <c r="J70" t="s">
        <v>32</v>
      </c>
      <c r="K70" t="s">
        <v>32</v>
      </c>
    </row>
    <row r="71" spans="1:11">
      <c r="A71" s="26">
        <v>44020.813888888886</v>
      </c>
      <c r="B71" t="s">
        <v>31</v>
      </c>
      <c r="C71">
        <v>24</v>
      </c>
      <c r="D71" t="s">
        <v>161</v>
      </c>
      <c r="E71" t="s">
        <v>140</v>
      </c>
      <c r="F71" t="s">
        <v>62</v>
      </c>
      <c r="G71" t="s">
        <v>32</v>
      </c>
      <c r="H71" t="s">
        <v>32</v>
      </c>
      <c r="I71" t="s">
        <v>38</v>
      </c>
      <c r="J71" t="s">
        <v>32</v>
      </c>
      <c r="K71" t="s">
        <v>32</v>
      </c>
    </row>
    <row r="72" spans="1:11">
      <c r="A72" s="26">
        <v>44020.85833333333</v>
      </c>
      <c r="B72" t="s">
        <v>31</v>
      </c>
      <c r="C72">
        <v>24</v>
      </c>
      <c r="D72" t="s">
        <v>34</v>
      </c>
      <c r="E72" t="s">
        <v>135</v>
      </c>
      <c r="F72" t="s">
        <v>62</v>
      </c>
      <c r="G72" t="s">
        <v>32</v>
      </c>
      <c r="H72" t="s">
        <v>32</v>
      </c>
      <c r="I72" t="s">
        <v>32</v>
      </c>
      <c r="J72" t="s">
        <v>32</v>
      </c>
      <c r="K72" t="s">
        <v>32</v>
      </c>
    </row>
    <row r="73" spans="1:11">
      <c r="A73" s="26">
        <v>44020.88958333333</v>
      </c>
      <c r="B73" t="s">
        <v>31</v>
      </c>
      <c r="C73">
        <v>18</v>
      </c>
      <c r="D73" t="s">
        <v>138</v>
      </c>
      <c r="E73" t="s">
        <v>44</v>
      </c>
      <c r="F73" t="s">
        <v>65</v>
      </c>
      <c r="G73" t="s">
        <v>32</v>
      </c>
      <c r="H73" t="s">
        <v>32</v>
      </c>
      <c r="I73" t="s">
        <v>32</v>
      </c>
      <c r="J73" t="s">
        <v>38</v>
      </c>
      <c r="K73" t="s">
        <v>32</v>
      </c>
    </row>
    <row r="74" spans="1:11">
      <c r="A74" s="26">
        <v>44020.940972222219</v>
      </c>
      <c r="B74" t="s">
        <v>31</v>
      </c>
      <c r="C74">
        <v>19</v>
      </c>
      <c r="D74" t="s">
        <v>137</v>
      </c>
      <c r="E74" t="s">
        <v>44</v>
      </c>
      <c r="F74" t="s">
        <v>62</v>
      </c>
      <c r="G74" t="s">
        <v>38</v>
      </c>
      <c r="H74" t="s">
        <v>38</v>
      </c>
      <c r="I74" t="s">
        <v>32</v>
      </c>
      <c r="J74" t="s">
        <v>32</v>
      </c>
      <c r="K74" t="s">
        <v>32</v>
      </c>
    </row>
    <row r="75" spans="1:11">
      <c r="A75" s="26">
        <v>44021.289583333331</v>
      </c>
      <c r="B75" t="s">
        <v>37</v>
      </c>
      <c r="C75">
        <v>18</v>
      </c>
      <c r="D75" t="s">
        <v>34</v>
      </c>
      <c r="E75" t="s">
        <v>135</v>
      </c>
      <c r="F75" t="s">
        <v>53</v>
      </c>
      <c r="G75" t="s">
        <v>32</v>
      </c>
      <c r="H75" t="s">
        <v>32</v>
      </c>
      <c r="I75" t="s">
        <v>32</v>
      </c>
      <c r="J75" t="s">
        <v>32</v>
      </c>
      <c r="K75" t="s">
        <v>32</v>
      </c>
    </row>
    <row r="76" spans="1:11">
      <c r="A76" s="26">
        <v>44021.488194444442</v>
      </c>
      <c r="B76" t="s">
        <v>37</v>
      </c>
      <c r="C76">
        <v>24</v>
      </c>
      <c r="D76" t="s">
        <v>137</v>
      </c>
      <c r="E76" t="s">
        <v>44</v>
      </c>
      <c r="F76" t="s">
        <v>65</v>
      </c>
      <c r="G76" t="s">
        <v>32</v>
      </c>
      <c r="H76" t="s">
        <v>32</v>
      </c>
      <c r="I76" t="s">
        <v>38</v>
      </c>
      <c r="J76" t="s">
        <v>32</v>
      </c>
      <c r="K76" t="s">
        <v>32</v>
      </c>
    </row>
    <row r="77" spans="1:11">
      <c r="A77" s="26">
        <v>44021.497916666667</v>
      </c>
      <c r="B77" t="s">
        <v>31</v>
      </c>
      <c r="C77">
        <v>24</v>
      </c>
      <c r="D77" t="s">
        <v>145</v>
      </c>
      <c r="E77" t="s">
        <v>135</v>
      </c>
      <c r="F77" t="s">
        <v>65</v>
      </c>
      <c r="G77" t="s">
        <v>32</v>
      </c>
      <c r="H77" t="s">
        <v>32</v>
      </c>
      <c r="I77" t="s">
        <v>38</v>
      </c>
      <c r="J77" t="s">
        <v>38</v>
      </c>
      <c r="K77" t="s">
        <v>32</v>
      </c>
    </row>
    <row r="78" spans="1:11">
      <c r="A78" s="26">
        <v>44021.552083333336</v>
      </c>
      <c r="B78" t="s">
        <v>31</v>
      </c>
      <c r="C78">
        <v>23</v>
      </c>
      <c r="D78" t="s">
        <v>35</v>
      </c>
      <c r="E78" t="s">
        <v>135</v>
      </c>
      <c r="F78" t="s">
        <v>62</v>
      </c>
      <c r="G78" t="s">
        <v>32</v>
      </c>
      <c r="H78" t="s">
        <v>38</v>
      </c>
      <c r="I78" t="s">
        <v>32</v>
      </c>
      <c r="J78" t="s">
        <v>32</v>
      </c>
      <c r="K78" t="s">
        <v>32</v>
      </c>
    </row>
    <row r="79" spans="1:11">
      <c r="A79" s="26">
        <v>44021.76666666667</v>
      </c>
      <c r="B79" t="s">
        <v>31</v>
      </c>
      <c r="C79">
        <v>18</v>
      </c>
      <c r="D79" t="s">
        <v>119</v>
      </c>
      <c r="E79" t="s">
        <v>39</v>
      </c>
      <c r="F79" t="s">
        <v>62</v>
      </c>
      <c r="G79" t="s">
        <v>32</v>
      </c>
      <c r="H79" t="s">
        <v>32</v>
      </c>
      <c r="I79" t="s">
        <v>32</v>
      </c>
      <c r="J79" t="s">
        <v>38</v>
      </c>
      <c r="K79" t="s">
        <v>32</v>
      </c>
    </row>
    <row r="80" spans="1:11">
      <c r="A80" s="26">
        <v>44025.421898148146</v>
      </c>
      <c r="B80" t="s">
        <v>31</v>
      </c>
      <c r="C80">
        <v>19</v>
      </c>
      <c r="D80" t="s">
        <v>71</v>
      </c>
      <c r="E80" t="s">
        <v>44</v>
      </c>
      <c r="F80" t="s">
        <v>53</v>
      </c>
      <c r="G80" t="s">
        <v>32</v>
      </c>
      <c r="H80" t="s">
        <v>32</v>
      </c>
      <c r="I80" t="s">
        <v>32</v>
      </c>
      <c r="J80" t="s">
        <v>32</v>
      </c>
      <c r="K80" t="s">
        <v>32</v>
      </c>
    </row>
    <row r="81" spans="1:11">
      <c r="A81" s="26">
        <v>44025.423958333333</v>
      </c>
      <c r="B81" t="s">
        <v>31</v>
      </c>
      <c r="C81">
        <v>18</v>
      </c>
      <c r="D81" t="s">
        <v>35</v>
      </c>
      <c r="E81" t="s">
        <v>140</v>
      </c>
      <c r="F81" t="s">
        <v>65</v>
      </c>
      <c r="G81" t="s">
        <v>32</v>
      </c>
      <c r="H81" t="s">
        <v>32</v>
      </c>
      <c r="I81" t="s">
        <v>32</v>
      </c>
      <c r="J81" t="s">
        <v>32</v>
      </c>
      <c r="K81" t="s">
        <v>32</v>
      </c>
    </row>
    <row r="82" spans="1:11">
      <c r="A82" s="26">
        <v>44025.42460648148</v>
      </c>
      <c r="B82" t="s">
        <v>31</v>
      </c>
      <c r="C82">
        <v>24</v>
      </c>
      <c r="D82" t="s">
        <v>120</v>
      </c>
      <c r="E82" t="s">
        <v>39</v>
      </c>
      <c r="F82" t="s">
        <v>65</v>
      </c>
      <c r="G82" t="s">
        <v>38</v>
      </c>
      <c r="H82" t="s">
        <v>38</v>
      </c>
      <c r="I82" t="s">
        <v>38</v>
      </c>
      <c r="J82" t="s">
        <v>38</v>
      </c>
      <c r="K82" t="s">
        <v>32</v>
      </c>
    </row>
    <row r="83" spans="1:11">
      <c r="A83" s="26">
        <v>44025.425208333334</v>
      </c>
      <c r="B83" t="s">
        <v>31</v>
      </c>
      <c r="C83">
        <v>24</v>
      </c>
      <c r="D83" t="s">
        <v>162</v>
      </c>
      <c r="E83" t="s">
        <v>136</v>
      </c>
      <c r="F83" t="s">
        <v>65</v>
      </c>
      <c r="G83" t="s">
        <v>32</v>
      </c>
      <c r="H83" t="s">
        <v>32</v>
      </c>
      <c r="I83" t="s">
        <v>32</v>
      </c>
      <c r="J83" t="s">
        <v>32</v>
      </c>
      <c r="K83" t="s">
        <v>32</v>
      </c>
    </row>
    <row r="84" spans="1:11">
      <c r="A84" s="26">
        <v>44025.425300925926</v>
      </c>
      <c r="B84" t="s">
        <v>31</v>
      </c>
      <c r="C84">
        <v>19</v>
      </c>
      <c r="D84" t="s">
        <v>35</v>
      </c>
      <c r="E84" t="s">
        <v>135</v>
      </c>
      <c r="F84" t="s">
        <v>62</v>
      </c>
      <c r="G84" t="s">
        <v>32</v>
      </c>
      <c r="H84" t="s">
        <v>38</v>
      </c>
      <c r="I84" t="s">
        <v>38</v>
      </c>
      <c r="J84" t="s">
        <v>32</v>
      </c>
      <c r="K84" t="s">
        <v>32</v>
      </c>
    </row>
    <row r="85" spans="1:11">
      <c r="A85" s="26">
        <v>44025.425324074073</v>
      </c>
      <c r="B85" t="s">
        <v>31</v>
      </c>
      <c r="C85">
        <v>19</v>
      </c>
      <c r="D85" t="s">
        <v>121</v>
      </c>
      <c r="E85" t="s">
        <v>39</v>
      </c>
      <c r="F85" t="s">
        <v>62</v>
      </c>
      <c r="G85" t="s">
        <v>32</v>
      </c>
      <c r="H85" t="s">
        <v>32</v>
      </c>
      <c r="I85" t="s">
        <v>32</v>
      </c>
      <c r="J85" t="s">
        <v>32</v>
      </c>
      <c r="K85" t="s">
        <v>32</v>
      </c>
    </row>
    <row r="86" spans="1:11">
      <c r="A86" s="26">
        <v>44025.426921296297</v>
      </c>
      <c r="B86" t="s">
        <v>37</v>
      </c>
      <c r="C86">
        <v>23</v>
      </c>
      <c r="D86" t="s">
        <v>74</v>
      </c>
      <c r="E86" t="s">
        <v>135</v>
      </c>
      <c r="F86" t="s">
        <v>62</v>
      </c>
      <c r="G86" t="s">
        <v>32</v>
      </c>
      <c r="H86" t="s">
        <v>32</v>
      </c>
      <c r="I86" t="s">
        <v>32</v>
      </c>
      <c r="J86" t="s">
        <v>32</v>
      </c>
      <c r="K86" t="s">
        <v>32</v>
      </c>
    </row>
    <row r="87" spans="1:11">
      <c r="A87" s="26">
        <v>44025.440127314818</v>
      </c>
      <c r="B87" t="s">
        <v>31</v>
      </c>
      <c r="C87">
        <v>18</v>
      </c>
      <c r="D87" t="s">
        <v>122</v>
      </c>
      <c r="E87" t="s">
        <v>135</v>
      </c>
      <c r="F87" t="s">
        <v>65</v>
      </c>
      <c r="G87" t="s">
        <v>32</v>
      </c>
      <c r="H87" t="s">
        <v>38</v>
      </c>
      <c r="I87" t="s">
        <v>38</v>
      </c>
      <c r="J87" t="s">
        <v>32</v>
      </c>
      <c r="K87" t="s">
        <v>38</v>
      </c>
    </row>
    <row r="88" spans="1:11">
      <c r="A88" s="26">
        <v>44025.440370370372</v>
      </c>
      <c r="B88" t="s">
        <v>31</v>
      </c>
      <c r="C88">
        <v>19</v>
      </c>
      <c r="D88" t="s">
        <v>163</v>
      </c>
      <c r="E88" t="s">
        <v>44</v>
      </c>
      <c r="F88" t="s">
        <v>62</v>
      </c>
      <c r="G88" t="s">
        <v>32</v>
      </c>
      <c r="H88" t="s">
        <v>32</v>
      </c>
      <c r="I88" t="s">
        <v>32</v>
      </c>
      <c r="J88" t="s">
        <v>32</v>
      </c>
      <c r="K88" t="s">
        <v>32</v>
      </c>
    </row>
    <row r="89" spans="1:11">
      <c r="A89" s="26">
        <v>44025.490428240744</v>
      </c>
      <c r="B89" t="s">
        <v>31</v>
      </c>
      <c r="C89">
        <v>18</v>
      </c>
      <c r="D89" t="s">
        <v>122</v>
      </c>
      <c r="E89" t="s">
        <v>135</v>
      </c>
      <c r="F89" t="s">
        <v>65</v>
      </c>
      <c r="G89" t="s">
        <v>32</v>
      </c>
      <c r="H89" t="s">
        <v>38</v>
      </c>
      <c r="I89" t="s">
        <v>38</v>
      </c>
      <c r="J89" t="s">
        <v>38</v>
      </c>
      <c r="K89" t="s">
        <v>32</v>
      </c>
    </row>
    <row r="90" spans="1:11">
      <c r="A90" s="26">
        <v>44025.492384259262</v>
      </c>
      <c r="B90" t="s">
        <v>37</v>
      </c>
      <c r="C90">
        <v>24</v>
      </c>
      <c r="D90" t="s">
        <v>137</v>
      </c>
      <c r="E90" t="s">
        <v>135</v>
      </c>
      <c r="F90" t="s">
        <v>62</v>
      </c>
      <c r="G90" t="s">
        <v>32</v>
      </c>
      <c r="H90" t="s">
        <v>32</v>
      </c>
      <c r="I90" t="s">
        <v>38</v>
      </c>
      <c r="J90" t="s">
        <v>32</v>
      </c>
      <c r="K90" t="s">
        <v>32</v>
      </c>
    </row>
    <row r="91" spans="1:11">
      <c r="A91" s="26">
        <v>44025.496504629627</v>
      </c>
      <c r="B91" t="s">
        <v>37</v>
      </c>
      <c r="C91">
        <v>24</v>
      </c>
      <c r="D91" t="s">
        <v>35</v>
      </c>
      <c r="E91" t="s">
        <v>39</v>
      </c>
      <c r="F91" t="s">
        <v>56</v>
      </c>
      <c r="G91" t="s">
        <v>32</v>
      </c>
      <c r="H91" t="s">
        <v>32</v>
      </c>
      <c r="I91" t="s">
        <v>32</v>
      </c>
      <c r="J91" t="s">
        <v>38</v>
      </c>
      <c r="K91" t="s">
        <v>32</v>
      </c>
    </row>
    <row r="92" spans="1:11">
      <c r="A92" s="26">
        <v>44025.581377314818</v>
      </c>
      <c r="B92" t="s">
        <v>31</v>
      </c>
      <c r="C92">
        <v>23</v>
      </c>
      <c r="D92" t="s">
        <v>164</v>
      </c>
      <c r="E92" t="s">
        <v>44</v>
      </c>
      <c r="F92" t="s">
        <v>65</v>
      </c>
      <c r="G92" t="s">
        <v>32</v>
      </c>
      <c r="H92" t="s">
        <v>32</v>
      </c>
      <c r="I92" t="s">
        <v>32</v>
      </c>
      <c r="J92" t="s">
        <v>38</v>
      </c>
      <c r="K92" t="s">
        <v>32</v>
      </c>
    </row>
    <row r="93" spans="1:11">
      <c r="A93" s="26">
        <v>44025.609861111108</v>
      </c>
      <c r="B93" t="s">
        <v>37</v>
      </c>
      <c r="C93">
        <v>18</v>
      </c>
      <c r="D93" t="s">
        <v>165</v>
      </c>
      <c r="E93" t="s">
        <v>39</v>
      </c>
      <c r="F93" t="s">
        <v>62</v>
      </c>
      <c r="G93" t="s">
        <v>32</v>
      </c>
      <c r="H93" t="s">
        <v>32</v>
      </c>
      <c r="I93" t="s">
        <v>38</v>
      </c>
      <c r="J93" t="s">
        <v>32</v>
      </c>
      <c r="K93" t="s">
        <v>32</v>
      </c>
    </row>
    <row r="94" spans="1:11">
      <c r="A94" s="26">
        <v>44025.616724537038</v>
      </c>
      <c r="B94" t="s">
        <v>31</v>
      </c>
      <c r="C94">
        <v>19</v>
      </c>
      <c r="D94" t="s">
        <v>145</v>
      </c>
      <c r="E94" t="s">
        <v>136</v>
      </c>
      <c r="F94" t="s">
        <v>62</v>
      </c>
      <c r="G94" t="s">
        <v>38</v>
      </c>
      <c r="H94" t="s">
        <v>38</v>
      </c>
      <c r="I94" t="s">
        <v>32</v>
      </c>
      <c r="J94" t="s">
        <v>32</v>
      </c>
      <c r="K94" t="s">
        <v>32</v>
      </c>
    </row>
    <row r="95" spans="1:11">
      <c r="A95" s="26">
        <v>44025.677233796298</v>
      </c>
      <c r="B95" t="s">
        <v>31</v>
      </c>
      <c r="C95">
        <v>18</v>
      </c>
      <c r="D95" t="s">
        <v>153</v>
      </c>
      <c r="E95" t="s">
        <v>135</v>
      </c>
      <c r="F95" t="s">
        <v>62</v>
      </c>
      <c r="G95" t="s">
        <v>32</v>
      </c>
      <c r="H95" t="s">
        <v>38</v>
      </c>
      <c r="I95" t="s">
        <v>32</v>
      </c>
      <c r="J95" t="s">
        <v>32</v>
      </c>
      <c r="K95" t="s">
        <v>32</v>
      </c>
    </row>
    <row r="96" spans="1:11">
      <c r="A96" s="26">
        <v>44025.729675925926</v>
      </c>
      <c r="B96" t="s">
        <v>31</v>
      </c>
      <c r="C96">
        <v>24</v>
      </c>
      <c r="D96" t="s">
        <v>166</v>
      </c>
      <c r="E96" t="s">
        <v>44</v>
      </c>
      <c r="F96" t="s">
        <v>53</v>
      </c>
      <c r="G96" t="s">
        <v>32</v>
      </c>
      <c r="H96" t="s">
        <v>32</v>
      </c>
      <c r="I96" t="s">
        <v>32</v>
      </c>
      <c r="J96" t="s">
        <v>38</v>
      </c>
      <c r="K96" t="s">
        <v>32</v>
      </c>
    </row>
    <row r="97" spans="1:11">
      <c r="A97" s="26">
        <v>44025.797592592593</v>
      </c>
      <c r="B97" t="s">
        <v>31</v>
      </c>
      <c r="C97">
        <v>18</v>
      </c>
      <c r="D97" t="s">
        <v>123</v>
      </c>
      <c r="E97" t="s">
        <v>135</v>
      </c>
      <c r="F97" t="s">
        <v>65</v>
      </c>
      <c r="G97" t="s">
        <v>32</v>
      </c>
      <c r="H97" t="s">
        <v>32</v>
      </c>
      <c r="I97" t="s">
        <v>32</v>
      </c>
      <c r="J97" t="s">
        <v>32</v>
      </c>
      <c r="K97" t="s">
        <v>32</v>
      </c>
    </row>
    <row r="98" spans="1:11">
      <c r="A98" s="26">
        <v>44025.831122685187</v>
      </c>
      <c r="B98" t="s">
        <v>31</v>
      </c>
      <c r="C98">
        <v>21</v>
      </c>
      <c r="D98" t="s">
        <v>141</v>
      </c>
      <c r="E98" t="s">
        <v>135</v>
      </c>
      <c r="F98" t="s">
        <v>65</v>
      </c>
      <c r="G98" t="s">
        <v>32</v>
      </c>
      <c r="H98" t="s">
        <v>32</v>
      </c>
      <c r="I98" t="s">
        <v>38</v>
      </c>
      <c r="J98" t="s">
        <v>32</v>
      </c>
      <c r="K98" t="s">
        <v>32</v>
      </c>
    </row>
    <row r="99" spans="1:11">
      <c r="A99" s="26">
        <v>44025.890069444446</v>
      </c>
      <c r="B99" t="s">
        <v>37</v>
      </c>
      <c r="C99">
        <v>18</v>
      </c>
      <c r="D99" t="s">
        <v>35</v>
      </c>
      <c r="E99" t="s">
        <v>39</v>
      </c>
      <c r="F99" t="s">
        <v>62</v>
      </c>
      <c r="G99" t="s">
        <v>32</v>
      </c>
      <c r="H99" t="s">
        <v>38</v>
      </c>
      <c r="I99" t="s">
        <v>38</v>
      </c>
      <c r="J99" t="s">
        <v>32</v>
      </c>
      <c r="K99" t="s">
        <v>32</v>
      </c>
    </row>
    <row r="100" spans="1:11">
      <c r="A100" s="26">
        <v>44025.890925925924</v>
      </c>
      <c r="B100" t="s">
        <v>31</v>
      </c>
      <c r="C100">
        <v>19</v>
      </c>
      <c r="D100" t="s">
        <v>124</v>
      </c>
      <c r="E100" t="s">
        <v>44</v>
      </c>
      <c r="F100" t="s">
        <v>65</v>
      </c>
      <c r="G100" t="s">
        <v>38</v>
      </c>
      <c r="H100" t="s">
        <v>38</v>
      </c>
      <c r="I100" t="s">
        <v>32</v>
      </c>
      <c r="J100" t="s">
        <v>38</v>
      </c>
      <c r="K100" t="s">
        <v>32</v>
      </c>
    </row>
    <row r="101" spans="1:11">
      <c r="A101" s="26">
        <v>44025.891631944447</v>
      </c>
      <c r="B101" t="s">
        <v>31</v>
      </c>
      <c r="C101">
        <v>23</v>
      </c>
      <c r="D101" t="s">
        <v>125</v>
      </c>
      <c r="E101" t="s">
        <v>140</v>
      </c>
      <c r="F101" t="s">
        <v>65</v>
      </c>
      <c r="G101" t="s">
        <v>32</v>
      </c>
      <c r="H101" t="s">
        <v>32</v>
      </c>
      <c r="I101" t="s">
        <v>32</v>
      </c>
      <c r="J101" t="s">
        <v>32</v>
      </c>
      <c r="K101" t="s">
        <v>32</v>
      </c>
    </row>
    <row r="102" spans="1:11">
      <c r="A102" s="26">
        <v>44030.844687500001</v>
      </c>
      <c r="B102" t="s">
        <v>37</v>
      </c>
      <c r="C102">
        <v>20</v>
      </c>
      <c r="D102" t="s">
        <v>34</v>
      </c>
      <c r="E102" t="s">
        <v>39</v>
      </c>
      <c r="F102" t="s">
        <v>62</v>
      </c>
      <c r="G102" t="s">
        <v>32</v>
      </c>
      <c r="H102" t="s">
        <v>32</v>
      </c>
      <c r="I102" t="s">
        <v>32</v>
      </c>
      <c r="J102" t="s">
        <v>32</v>
      </c>
      <c r="K102" t="s">
        <v>32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0D4B-3691-4371-90C7-953626206E1F}">
  <dimension ref="A1:Q7"/>
  <sheetViews>
    <sheetView showGridLines="0" zoomScale="98" zoomScaleNormal="98" workbookViewId="0">
      <selection activeCell="R13" sqref="R13"/>
    </sheetView>
  </sheetViews>
  <sheetFormatPr defaultRowHeight="15"/>
  <cols>
    <col min="12" max="12" width="3.28515625" customWidth="1"/>
    <col min="13" max="13" width="13.85546875" customWidth="1"/>
    <col min="14" max="14" width="16" customWidth="1"/>
    <col min="15" max="15" width="14.85546875" customWidth="1"/>
    <col min="16" max="16" width="19.140625" customWidth="1"/>
    <col min="17" max="17" width="0.140625" hidden="1" customWidth="1"/>
  </cols>
  <sheetData>
    <row r="1" spans="1:17" ht="15" customHeight="1">
      <c r="A1" s="14"/>
      <c r="B1" s="14"/>
      <c r="C1" s="14"/>
      <c r="D1" s="14"/>
      <c r="E1" s="31" t="s">
        <v>10</v>
      </c>
      <c r="F1" s="32"/>
      <c r="G1" s="32"/>
      <c r="H1" s="32"/>
      <c r="I1" s="32"/>
      <c r="J1" s="32"/>
      <c r="K1" s="32"/>
      <c r="L1" s="32"/>
      <c r="M1" s="32"/>
      <c r="N1" s="14"/>
      <c r="O1" s="13"/>
      <c r="P1" s="13"/>
      <c r="Q1" s="13"/>
    </row>
    <row r="2" spans="1:17" ht="20.25" customHeight="1">
      <c r="A2" s="15"/>
      <c r="B2" s="15"/>
      <c r="C2" s="15"/>
      <c r="D2" s="15"/>
      <c r="E2" s="32"/>
      <c r="F2" s="32"/>
      <c r="G2" s="32"/>
      <c r="H2" s="32"/>
      <c r="I2" s="32"/>
      <c r="J2" s="32"/>
      <c r="K2" s="32"/>
      <c r="L2" s="32"/>
      <c r="M2" s="32"/>
      <c r="N2" s="15"/>
      <c r="O2" s="25"/>
      <c r="P2" s="13"/>
      <c r="Q2" s="13"/>
    </row>
    <row r="3" spans="1:17" ht="10.5" customHeight="1">
      <c r="A3" s="13"/>
      <c r="B3" s="13"/>
      <c r="C3" s="13"/>
      <c r="D3" s="13"/>
      <c r="E3" s="32"/>
      <c r="F3" s="32"/>
      <c r="G3" s="32"/>
      <c r="H3" s="32"/>
      <c r="I3" s="32"/>
      <c r="J3" s="32"/>
      <c r="K3" s="32"/>
      <c r="L3" s="32"/>
      <c r="M3" s="32"/>
      <c r="N3" s="13"/>
      <c r="O3" s="13"/>
      <c r="P3" s="13"/>
      <c r="Q3" s="13"/>
    </row>
    <row r="4" spans="1:17" ht="1.5" customHeight="1"/>
    <row r="5" spans="1:17" ht="15" customHeight="1">
      <c r="N5" s="27"/>
      <c r="O5" s="28" t="s">
        <v>11</v>
      </c>
      <c r="P5" s="29"/>
    </row>
    <row r="6" spans="1:17">
      <c r="N6" s="30" t="s">
        <v>12</v>
      </c>
      <c r="O6" s="30" t="s">
        <v>13</v>
      </c>
      <c r="P6" s="30" t="s">
        <v>14</v>
      </c>
    </row>
    <row r="7" spans="1:17">
      <c r="N7" s="24">
        <f>CORREL(Student_Mental_health__2[Age],Student_Mental_health__2[Depression(num)])</f>
        <v>-6.7389641547867613E-2</v>
      </c>
      <c r="O7" s="23">
        <f>CORREL(Student_Mental_health__2[Age],Student_Mental_health__2[Anxiety(num)])</f>
        <v>-8.8889945805754725E-2</v>
      </c>
      <c r="P7" s="22">
        <f>CORREL(Student_Mental_health__2[Age],Student_Mental_health__2[Panic attack(num)])</f>
        <v>5.9763489698235882E-2</v>
      </c>
    </row>
  </sheetData>
  <mergeCells count="1">
    <mergeCell ref="E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0D163-E4B7-445A-BEB2-4FD4F01018F5}">
  <dimension ref="A1:X3"/>
  <sheetViews>
    <sheetView showGridLines="0" topLeftCell="A27" zoomScale="96" zoomScaleNormal="96" workbookViewId="0">
      <selection activeCell="N42" sqref="N42"/>
    </sheetView>
  </sheetViews>
  <sheetFormatPr defaultRowHeight="15"/>
  <sheetData>
    <row r="1" spans="1:24">
      <c r="A1" s="32" t="s">
        <v>15</v>
      </c>
      <c r="B1" s="32"/>
      <c r="C1" s="32"/>
      <c r="D1" s="32"/>
      <c r="E1" s="32"/>
      <c r="F1" s="32"/>
      <c r="G1" s="32"/>
      <c r="H1" s="32"/>
      <c r="I1" s="32"/>
      <c r="J1" s="32"/>
      <c r="K1" s="32"/>
      <c r="L1" s="32"/>
      <c r="M1" s="32"/>
      <c r="N1" s="32"/>
      <c r="O1" s="32"/>
      <c r="P1" s="32"/>
      <c r="Q1" s="32"/>
      <c r="R1" s="32"/>
      <c r="S1" s="32"/>
      <c r="T1" s="32"/>
      <c r="U1" s="32"/>
      <c r="V1" s="32"/>
      <c r="W1" s="32"/>
      <c r="X1" s="32"/>
    </row>
    <row r="2" spans="1:24" ht="27.75" customHeight="1">
      <c r="A2" s="32"/>
      <c r="B2" s="32"/>
      <c r="C2" s="32"/>
      <c r="D2" s="32"/>
      <c r="E2" s="32"/>
      <c r="F2" s="32"/>
      <c r="G2" s="32"/>
      <c r="H2" s="32"/>
      <c r="I2" s="32"/>
      <c r="J2" s="32"/>
      <c r="K2" s="32"/>
      <c r="L2" s="32"/>
      <c r="M2" s="32"/>
      <c r="N2" s="32"/>
      <c r="O2" s="32"/>
      <c r="P2" s="32"/>
      <c r="Q2" s="32"/>
      <c r="R2" s="32"/>
      <c r="S2" s="32"/>
      <c r="T2" s="32"/>
      <c r="U2" s="32"/>
      <c r="V2" s="32"/>
      <c r="W2" s="32"/>
      <c r="X2" s="32"/>
    </row>
    <row r="3" spans="1:24" ht="15" customHeight="1">
      <c r="A3" s="32"/>
      <c r="B3" s="32"/>
      <c r="C3" s="32"/>
      <c r="D3" s="32"/>
      <c r="E3" s="32"/>
      <c r="F3" s="32"/>
      <c r="G3" s="32"/>
      <c r="H3" s="32"/>
      <c r="I3" s="32"/>
      <c r="J3" s="32"/>
      <c r="K3" s="32"/>
      <c r="L3" s="32"/>
      <c r="M3" s="32"/>
      <c r="N3" s="32"/>
      <c r="O3" s="32"/>
      <c r="P3" s="32"/>
      <c r="Q3" s="32"/>
      <c r="R3" s="32"/>
      <c r="S3" s="32"/>
      <c r="T3" s="32"/>
      <c r="U3" s="32"/>
      <c r="V3" s="32"/>
      <c r="W3" s="32"/>
      <c r="X3" s="32"/>
    </row>
  </sheetData>
  <mergeCells count="1">
    <mergeCell ref="A1:X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4559-968A-4156-8A7C-1A126C90AAEA}">
  <dimension ref="A2:AE42"/>
  <sheetViews>
    <sheetView showGridLines="0" topLeftCell="K1" workbookViewId="0">
      <selection activeCell="G10" sqref="G10"/>
    </sheetView>
  </sheetViews>
  <sheetFormatPr defaultRowHeight="15"/>
  <cols>
    <col min="1" max="1" width="18" customWidth="1"/>
    <col min="4" max="4" width="13.140625" bestFit="1" customWidth="1"/>
    <col min="5" max="5" width="7.7109375" bestFit="1" customWidth="1"/>
    <col min="6" max="6" width="2.85546875" customWidth="1"/>
    <col min="7" max="7" width="13.140625" bestFit="1" customWidth="1"/>
    <col min="8" max="8" width="13.28515625" bestFit="1" customWidth="1"/>
    <col min="9" max="9" width="2.5703125" customWidth="1"/>
    <col min="10" max="10" width="13.140625" bestFit="1" customWidth="1"/>
    <col min="11" max="11" width="13.85546875" bestFit="1" customWidth="1"/>
    <col min="12" max="12" width="2.7109375" customWidth="1"/>
    <col min="13" max="13" width="2.7109375" hidden="1" customWidth="1"/>
    <col min="26" max="26" width="3.42578125" customWidth="1"/>
    <col min="27" max="27" width="31" bestFit="1" customWidth="1"/>
    <col min="28" max="28" width="7.140625" bestFit="1" customWidth="1"/>
    <col min="29" max="29" width="2.7109375" customWidth="1"/>
    <col min="30" max="30" width="57.140625" bestFit="1" customWidth="1"/>
    <col min="31" max="31" width="7.140625" bestFit="1" customWidth="1"/>
    <col min="32" max="32" width="24.140625" bestFit="1" customWidth="1"/>
    <col min="33" max="33" width="10.85546875" bestFit="1" customWidth="1"/>
    <col min="34" max="34" width="14.140625" bestFit="1" customWidth="1"/>
    <col min="35" max="35" width="6.5703125" bestFit="1" customWidth="1"/>
    <col min="36" max="36" width="16.85546875" bestFit="1" customWidth="1"/>
    <col min="37" max="37" width="13.85546875" bestFit="1" customWidth="1"/>
    <col min="38" max="38" width="15.42578125" bestFit="1" customWidth="1"/>
    <col min="39" max="39" width="15.140625" bestFit="1" customWidth="1"/>
    <col min="40" max="40" width="22.5703125" bestFit="1" customWidth="1"/>
    <col min="41" max="41" width="20.28515625" bestFit="1" customWidth="1"/>
    <col min="42" max="42" width="20.7109375" bestFit="1" customWidth="1"/>
    <col min="43" max="43" width="15.140625" bestFit="1" customWidth="1"/>
    <col min="44" max="44" width="14.5703125" bestFit="1" customWidth="1"/>
    <col min="45" max="45" width="23.85546875" bestFit="1" customWidth="1"/>
    <col min="46" max="46" width="13.85546875" bestFit="1" customWidth="1"/>
    <col min="47" max="47" width="22.85546875" bestFit="1" customWidth="1"/>
    <col min="48" max="48" width="20" bestFit="1" customWidth="1"/>
    <col min="49" max="49" width="18.7109375" bestFit="1" customWidth="1"/>
    <col min="50" max="50" width="12" bestFit="1" customWidth="1"/>
    <col min="51" max="51" width="7.42578125" bestFit="1" customWidth="1"/>
    <col min="52" max="52" width="16.5703125" bestFit="1" customWidth="1"/>
    <col min="53" max="53" width="35.140625" bestFit="1" customWidth="1"/>
    <col min="54" max="54" width="7.85546875" bestFit="1" customWidth="1"/>
    <col min="55" max="55" width="4.42578125" bestFit="1" customWidth="1"/>
    <col min="56" max="56" width="57.140625" bestFit="1" customWidth="1"/>
    <col min="57" max="57" width="16.28515625" bestFit="1" customWidth="1"/>
    <col min="58" max="58" width="7.28515625" bestFit="1" customWidth="1"/>
    <col min="59" max="59" width="10.85546875" bestFit="1" customWidth="1"/>
    <col min="60" max="60" width="18.140625" bestFit="1" customWidth="1"/>
    <col min="61" max="61" width="22.85546875" bestFit="1" customWidth="1"/>
    <col min="62" max="62" width="31" bestFit="1" customWidth="1"/>
    <col min="63" max="63" width="17.28515625" bestFit="1" customWidth="1"/>
    <col min="64" max="64" width="11.5703125" bestFit="1" customWidth="1"/>
    <col min="65" max="65" width="11.28515625" bestFit="1" customWidth="1"/>
  </cols>
  <sheetData>
    <row r="2" spans="1:31">
      <c r="A2" t="s">
        <v>16</v>
      </c>
    </row>
    <row r="3" spans="1:31">
      <c r="A3" t="s">
        <v>17</v>
      </c>
    </row>
    <row r="4" spans="1:31">
      <c r="A4" t="s">
        <v>18</v>
      </c>
    </row>
    <row r="6" spans="1:31">
      <c r="A6" s="3" t="s">
        <v>19</v>
      </c>
      <c r="D6" s="3" t="s">
        <v>20</v>
      </c>
      <c r="G6" s="3" t="s">
        <v>21</v>
      </c>
      <c r="J6" s="3" t="s">
        <v>22</v>
      </c>
      <c r="AA6" s="3" t="s">
        <v>23</v>
      </c>
      <c r="AD6" s="3" t="s">
        <v>24</v>
      </c>
    </row>
    <row r="7" spans="1:31">
      <c r="A7" s="4" t="s">
        <v>25</v>
      </c>
      <c r="B7" s="4">
        <v>20.514851485148515</v>
      </c>
      <c r="D7" s="5" t="s">
        <v>26</v>
      </c>
      <c r="E7" s="4" t="s">
        <v>20</v>
      </c>
      <c r="G7" s="5" t="s">
        <v>26</v>
      </c>
      <c r="H7" s="4" t="s">
        <v>27</v>
      </c>
      <c r="J7" s="5" t="s">
        <v>26</v>
      </c>
      <c r="K7" s="4" t="s">
        <v>28</v>
      </c>
      <c r="AA7" s="5" t="s">
        <v>26</v>
      </c>
      <c r="AB7" s="4" t="s">
        <v>29</v>
      </c>
      <c r="AD7" s="5" t="s">
        <v>26</v>
      </c>
      <c r="AE7" s="4" t="s">
        <v>29</v>
      </c>
    </row>
    <row r="8" spans="1:31">
      <c r="A8" s="4" t="s">
        <v>30</v>
      </c>
      <c r="B8" s="4">
        <v>0.24760790682449541</v>
      </c>
      <c r="D8" s="6" t="s">
        <v>31</v>
      </c>
      <c r="E8" s="4">
        <v>75</v>
      </c>
      <c r="G8" s="6" t="s">
        <v>32</v>
      </c>
      <c r="H8" s="4">
        <v>85</v>
      </c>
      <c r="J8" s="6" t="s">
        <v>33</v>
      </c>
      <c r="K8" s="7">
        <v>0.42574257425742573</v>
      </c>
      <c r="AA8" s="6" t="s">
        <v>34</v>
      </c>
      <c r="AB8" s="4">
        <v>4</v>
      </c>
      <c r="AD8" s="6" t="s">
        <v>35</v>
      </c>
      <c r="AE8" s="4">
        <v>20</v>
      </c>
    </row>
    <row r="9" spans="1:31">
      <c r="A9" s="4" t="s">
        <v>36</v>
      </c>
      <c r="B9" s="4">
        <v>19</v>
      </c>
      <c r="D9" s="6" t="s">
        <v>37</v>
      </c>
      <c r="E9" s="4">
        <v>26</v>
      </c>
      <c r="G9" s="6" t="s">
        <v>38</v>
      </c>
      <c r="H9" s="4">
        <v>16</v>
      </c>
      <c r="J9" s="6" t="s">
        <v>39</v>
      </c>
      <c r="K9" s="7">
        <v>0.25742574257425743</v>
      </c>
      <c r="AA9" s="6" t="s">
        <v>40</v>
      </c>
      <c r="AB9" s="4">
        <v>6</v>
      </c>
      <c r="AD9" s="6" t="s">
        <v>41</v>
      </c>
      <c r="AE9" s="4">
        <v>18</v>
      </c>
    </row>
    <row r="10" spans="1:31">
      <c r="A10" s="4" t="s">
        <v>42</v>
      </c>
      <c r="B10" s="4">
        <v>18</v>
      </c>
      <c r="D10" s="6" t="s">
        <v>43</v>
      </c>
      <c r="E10" s="4">
        <v>101</v>
      </c>
      <c r="G10" s="6" t="s">
        <v>43</v>
      </c>
      <c r="H10" s="4">
        <v>101</v>
      </c>
      <c r="J10" s="6" t="s">
        <v>44</v>
      </c>
      <c r="K10" s="7">
        <v>0.23762376237623761</v>
      </c>
      <c r="AA10" s="6" t="s">
        <v>45</v>
      </c>
      <c r="AB10" s="4">
        <v>10</v>
      </c>
      <c r="AD10" s="6" t="s">
        <v>45</v>
      </c>
      <c r="AE10" s="4">
        <v>10</v>
      </c>
    </row>
    <row r="11" spans="1:31">
      <c r="A11" s="4" t="s">
        <v>46</v>
      </c>
      <c r="B11" s="4">
        <v>2.4884286663922692</v>
      </c>
      <c r="J11" s="6" t="s">
        <v>47</v>
      </c>
      <c r="K11" s="7">
        <v>7.9207920792079209E-2</v>
      </c>
      <c r="AA11" s="6" t="s">
        <v>41</v>
      </c>
      <c r="AB11" s="4">
        <v>18</v>
      </c>
      <c r="AD11" s="6" t="s">
        <v>40</v>
      </c>
      <c r="AE11" s="4">
        <v>6</v>
      </c>
    </row>
    <row r="12" spans="1:31">
      <c r="A12" s="4" t="s">
        <v>48</v>
      </c>
      <c r="B12" s="4">
        <v>6.1922772277228066</v>
      </c>
      <c r="D12" s="8" t="s">
        <v>49</v>
      </c>
      <c r="J12" s="6" t="s">
        <v>43</v>
      </c>
      <c r="K12" s="7">
        <v>1</v>
      </c>
      <c r="AA12" s="6" t="s">
        <v>35</v>
      </c>
      <c r="AB12" s="4">
        <v>20</v>
      </c>
      <c r="AD12" s="6" t="s">
        <v>34</v>
      </c>
      <c r="AE12" s="4">
        <v>4</v>
      </c>
    </row>
    <row r="13" spans="1:31">
      <c r="A13" s="4" t="s">
        <v>50</v>
      </c>
      <c r="B13" s="4">
        <v>-1.6257765509097337</v>
      </c>
      <c r="D13" s="5" t="s">
        <v>26</v>
      </c>
      <c r="E13" s="4" t="s">
        <v>49</v>
      </c>
      <c r="AA13" s="6" t="s">
        <v>43</v>
      </c>
      <c r="AB13" s="4">
        <v>58</v>
      </c>
      <c r="AD13" s="6" t="s">
        <v>51</v>
      </c>
      <c r="AE13" s="4">
        <v>3</v>
      </c>
    </row>
    <row r="14" spans="1:31">
      <c r="A14" s="4" t="s">
        <v>52</v>
      </c>
      <c r="B14" s="4">
        <v>0.39313349284685367</v>
      </c>
      <c r="D14" s="6" t="s">
        <v>53</v>
      </c>
      <c r="E14" s="4">
        <v>4</v>
      </c>
      <c r="AD14" s="6" t="s">
        <v>54</v>
      </c>
      <c r="AE14" s="4">
        <v>3</v>
      </c>
    </row>
    <row r="15" spans="1:31">
      <c r="A15" s="4" t="s">
        <v>55</v>
      </c>
      <c r="B15" s="4">
        <v>6</v>
      </c>
      <c r="D15" s="6" t="s">
        <v>56</v>
      </c>
      <c r="E15" s="4">
        <v>2</v>
      </c>
      <c r="AD15" s="6" t="s">
        <v>57</v>
      </c>
      <c r="AE15" s="4">
        <v>3</v>
      </c>
    </row>
    <row r="16" spans="1:31">
      <c r="A16" s="4" t="s">
        <v>58</v>
      </c>
      <c r="B16" s="4">
        <v>18</v>
      </c>
      <c r="D16" s="6" t="s">
        <v>59</v>
      </c>
      <c r="E16" s="4">
        <v>4</v>
      </c>
      <c r="AD16" s="6" t="s">
        <v>60</v>
      </c>
      <c r="AE16" s="4">
        <v>3</v>
      </c>
    </row>
    <row r="17" spans="1:31">
      <c r="A17" s="4" t="s">
        <v>61</v>
      </c>
      <c r="B17" s="4">
        <v>24</v>
      </c>
      <c r="D17" s="6" t="s">
        <v>62</v>
      </c>
      <c r="E17" s="4">
        <v>43</v>
      </c>
      <c r="AD17" s="6" t="s">
        <v>63</v>
      </c>
      <c r="AE17" s="4">
        <v>3</v>
      </c>
    </row>
    <row r="18" spans="1:31">
      <c r="A18" s="4" t="s">
        <v>64</v>
      </c>
      <c r="B18" s="4">
        <v>2072</v>
      </c>
      <c r="D18" s="6" t="s">
        <v>65</v>
      </c>
      <c r="E18" s="4">
        <v>48</v>
      </c>
      <c r="AD18" s="6" t="s">
        <v>66</v>
      </c>
      <c r="AE18" s="4">
        <v>2</v>
      </c>
    </row>
    <row r="19" spans="1:31">
      <c r="A19" s="4" t="s">
        <v>67</v>
      </c>
      <c r="B19" s="4">
        <v>101</v>
      </c>
      <c r="D19" s="6" t="s">
        <v>43</v>
      </c>
      <c r="E19" s="4">
        <v>101</v>
      </c>
      <c r="AD19" s="6" t="s">
        <v>68</v>
      </c>
      <c r="AE19" s="4">
        <v>2</v>
      </c>
    </row>
    <row r="20" spans="1:31">
      <c r="AD20" s="6" t="s">
        <v>69</v>
      </c>
      <c r="AE20" s="4">
        <v>2</v>
      </c>
    </row>
    <row r="21" spans="1:31">
      <c r="AD21" s="6" t="s">
        <v>70</v>
      </c>
      <c r="AE21" s="4">
        <v>2</v>
      </c>
    </row>
    <row r="22" spans="1:31">
      <c r="AD22" s="6" t="s">
        <v>71</v>
      </c>
      <c r="AE22" s="4">
        <v>1</v>
      </c>
    </row>
    <row r="23" spans="1:31">
      <c r="AD23" s="6" t="s">
        <v>72</v>
      </c>
      <c r="AE23" s="4">
        <v>1</v>
      </c>
    </row>
    <row r="24" spans="1:31">
      <c r="AD24" s="6" t="s">
        <v>73</v>
      </c>
      <c r="AE24" s="4">
        <v>1</v>
      </c>
    </row>
    <row r="25" spans="1:31">
      <c r="AD25" s="6" t="s">
        <v>74</v>
      </c>
      <c r="AE25" s="4">
        <v>1</v>
      </c>
    </row>
    <row r="26" spans="1:31">
      <c r="AD26" s="6" t="s">
        <v>75</v>
      </c>
      <c r="AE26" s="4">
        <v>1</v>
      </c>
    </row>
    <row r="27" spans="1:31">
      <c r="AD27" s="6" t="s">
        <v>76</v>
      </c>
      <c r="AE27" s="4">
        <v>1</v>
      </c>
    </row>
    <row r="28" spans="1:31">
      <c r="AD28" s="6" t="s">
        <v>77</v>
      </c>
      <c r="AE28" s="4">
        <v>1</v>
      </c>
    </row>
    <row r="29" spans="1:31">
      <c r="AD29" s="6" t="s">
        <v>78</v>
      </c>
      <c r="AE29" s="4">
        <v>1</v>
      </c>
    </row>
    <row r="30" spans="1:31">
      <c r="AD30" s="6" t="s">
        <v>79</v>
      </c>
      <c r="AE30" s="4">
        <v>1</v>
      </c>
    </row>
    <row r="31" spans="1:31">
      <c r="AD31" s="6" t="s">
        <v>80</v>
      </c>
      <c r="AE31" s="4">
        <v>1</v>
      </c>
    </row>
    <row r="32" spans="1:31">
      <c r="AD32" s="6" t="s">
        <v>81</v>
      </c>
      <c r="AE32" s="4">
        <v>1</v>
      </c>
    </row>
    <row r="33" spans="30:31">
      <c r="AD33" s="6" t="s">
        <v>82</v>
      </c>
      <c r="AE33" s="4">
        <v>1</v>
      </c>
    </row>
    <row r="34" spans="30:31">
      <c r="AD34" s="6" t="s">
        <v>83</v>
      </c>
      <c r="AE34" s="4">
        <v>1</v>
      </c>
    </row>
    <row r="35" spans="30:31">
      <c r="AD35" s="6" t="s">
        <v>84</v>
      </c>
      <c r="AE35" s="4">
        <v>1</v>
      </c>
    </row>
    <row r="36" spans="30:31">
      <c r="AD36" s="6" t="s">
        <v>85</v>
      </c>
      <c r="AE36" s="4">
        <v>1</v>
      </c>
    </row>
    <row r="37" spans="30:31">
      <c r="AD37" s="6" t="s">
        <v>86</v>
      </c>
      <c r="AE37" s="4">
        <v>1</v>
      </c>
    </row>
    <row r="38" spans="30:31">
      <c r="AD38" s="6" t="s">
        <v>87</v>
      </c>
      <c r="AE38" s="4">
        <v>1</v>
      </c>
    </row>
    <row r="39" spans="30:31">
      <c r="AD39" s="6" t="s">
        <v>88</v>
      </c>
      <c r="AE39" s="4">
        <v>1</v>
      </c>
    </row>
    <row r="40" spans="30:31">
      <c r="AD40" s="6" t="s">
        <v>89</v>
      </c>
      <c r="AE40" s="4">
        <v>1</v>
      </c>
    </row>
    <row r="41" spans="30:31">
      <c r="AD41" s="6" t="s">
        <v>90</v>
      </c>
      <c r="AE41" s="4">
        <v>1</v>
      </c>
    </row>
    <row r="42" spans="30:31">
      <c r="AD42" s="6" t="s">
        <v>43</v>
      </c>
      <c r="AE42" s="4">
        <v>101</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27832-98F9-400B-AEDA-83C9C5E906A6}">
  <dimension ref="A2:D9"/>
  <sheetViews>
    <sheetView showGridLines="0" workbookViewId="0"/>
  </sheetViews>
  <sheetFormatPr defaultRowHeight="17.25"/>
  <cols>
    <col min="1" max="1" width="13.42578125" style="17" customWidth="1"/>
    <col min="2" max="2" width="16.140625" style="17" customWidth="1"/>
    <col min="3" max="3" width="21.7109375" style="17" customWidth="1"/>
    <col min="4" max="4" width="30.42578125" style="17" bestFit="1" customWidth="1"/>
    <col min="5" max="5" width="4.5703125" style="17" customWidth="1"/>
    <col min="6" max="6" width="21.140625" style="17" bestFit="1" customWidth="1"/>
    <col min="7" max="7" width="25" style="17" bestFit="1" customWidth="1"/>
    <col min="8" max="16384" width="9.140625" style="17"/>
  </cols>
  <sheetData>
    <row r="2" spans="1:4">
      <c r="A2" s="17" t="s">
        <v>91</v>
      </c>
    </row>
    <row r="3" spans="1:4">
      <c r="A3" s="16"/>
      <c r="B3" s="16" t="s">
        <v>92</v>
      </c>
      <c r="C3" s="16" t="s">
        <v>93</v>
      </c>
      <c r="D3" s="16" t="s">
        <v>94</v>
      </c>
    </row>
    <row r="4" spans="1:4">
      <c r="A4" s="16" t="s">
        <v>38</v>
      </c>
      <c r="B4" s="16">
        <f>COUNTIF(Student_Mental_health__2[Depression],"Yes")</f>
        <v>35</v>
      </c>
      <c r="C4" s="16">
        <f>COUNTIF(Student_Mental_health__2[Anxiety], "Yes")</f>
        <v>34</v>
      </c>
      <c r="D4" s="16">
        <f>COUNTIF(Student_Mental_health__2[Panic attack], "Yes")</f>
        <v>33</v>
      </c>
    </row>
    <row r="5" spans="1:4">
      <c r="A5" s="16" t="s">
        <v>32</v>
      </c>
      <c r="B5" s="16">
        <f>COUNTIF(Student_Mental_health__2[Depression],"No")</f>
        <v>66</v>
      </c>
      <c r="C5" s="16">
        <f>COUNTIF(Student_Mental_health__2[Anxiety], "No")</f>
        <v>67</v>
      </c>
      <c r="D5" s="16">
        <f>COUNTIF(Student_Mental_health__2[Panic attack], "No")</f>
        <v>68</v>
      </c>
    </row>
    <row r="8" spans="1:4">
      <c r="A8" s="16"/>
      <c r="B8" s="16" t="s">
        <v>95</v>
      </c>
      <c r="C8" s="16" t="s">
        <v>96</v>
      </c>
      <c r="D8" s="16" t="s">
        <v>97</v>
      </c>
    </row>
    <row r="9" spans="1:4">
      <c r="A9" s="16"/>
      <c r="B9" s="16">
        <f>COUNTIFS(Student_Mental_health__2[Depression],"Yes",Student_Mental_health__2[Anxiety],"Yes",Student_Mental_health__2[Panic attack],"Yes")</f>
        <v>10</v>
      </c>
      <c r="C9" s="16">
        <f>COUNTIFS(Student_Mental_health__2[Depression],"No",Student_Mental_health__2[Anxiety],"No",Student_Mental_health__2[Panic attack],"No")</f>
        <v>37</v>
      </c>
      <c r="D9" s="16">
        <f>COUNTIF(Student_Mental_health__2[Specialist for a treatment],"Yes")</f>
        <v>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0E4A3-5249-4255-89AF-769686364844}">
  <dimension ref="A4:J110"/>
  <sheetViews>
    <sheetView showGridLines="0" workbookViewId="0">
      <selection activeCell="J35" sqref="J35"/>
    </sheetView>
  </sheetViews>
  <sheetFormatPr defaultRowHeight="15"/>
  <cols>
    <col min="1" max="1" width="53" customWidth="1"/>
    <col min="2" max="2" width="17" bestFit="1" customWidth="1"/>
    <col min="3" max="3" width="13.85546875" bestFit="1" customWidth="1"/>
    <col min="4" max="4" width="17" bestFit="1" customWidth="1"/>
    <col min="5" max="5" width="4.28515625" customWidth="1"/>
    <col min="6" max="6" width="13.140625" bestFit="1" customWidth="1"/>
    <col min="7" max="7" width="16.5703125" bestFit="1" customWidth="1"/>
    <col min="8" max="8" width="13.42578125" bestFit="1" customWidth="1"/>
    <col min="9" max="9" width="17" bestFit="1" customWidth="1"/>
    <col min="10" max="10" width="20.7109375" bestFit="1" customWidth="1"/>
  </cols>
  <sheetData>
    <row r="4" spans="1:10" ht="17.25">
      <c r="A4" s="17" t="s">
        <v>98</v>
      </c>
      <c r="F4" s="17" t="s">
        <v>99</v>
      </c>
    </row>
    <row r="5" spans="1:10">
      <c r="A5" s="9" t="s">
        <v>26</v>
      </c>
      <c r="B5" t="s">
        <v>100</v>
      </c>
      <c r="C5" t="s">
        <v>101</v>
      </c>
      <c r="D5" t="s">
        <v>102</v>
      </c>
      <c r="F5" s="9" t="s">
        <v>26</v>
      </c>
      <c r="G5" t="s">
        <v>100</v>
      </c>
      <c r="H5" t="s">
        <v>101</v>
      </c>
      <c r="I5" t="s">
        <v>102</v>
      </c>
    </row>
    <row r="6" spans="1:10">
      <c r="A6" s="8" t="s">
        <v>31</v>
      </c>
      <c r="B6">
        <v>29</v>
      </c>
      <c r="C6">
        <v>24</v>
      </c>
      <c r="D6">
        <v>25</v>
      </c>
      <c r="F6" s="8" t="s">
        <v>32</v>
      </c>
      <c r="G6">
        <v>19</v>
      </c>
      <c r="H6">
        <v>27</v>
      </c>
      <c r="I6">
        <v>23</v>
      </c>
    </row>
    <row r="7" spans="1:10">
      <c r="A7" s="8" t="s">
        <v>37</v>
      </c>
      <c r="B7">
        <v>6</v>
      </c>
      <c r="C7">
        <v>10</v>
      </c>
      <c r="D7">
        <v>8</v>
      </c>
      <c r="F7" s="8" t="s">
        <v>38</v>
      </c>
      <c r="G7">
        <v>16</v>
      </c>
      <c r="H7">
        <v>7</v>
      </c>
      <c r="I7">
        <v>10</v>
      </c>
    </row>
    <row r="8" spans="1:10">
      <c r="A8" s="8" t="s">
        <v>43</v>
      </c>
      <c r="B8">
        <v>35</v>
      </c>
      <c r="C8">
        <v>34</v>
      </c>
      <c r="D8">
        <v>33</v>
      </c>
      <c r="F8" s="8" t="s">
        <v>43</v>
      </c>
      <c r="G8">
        <v>35</v>
      </c>
      <c r="H8">
        <v>34</v>
      </c>
      <c r="I8">
        <v>33</v>
      </c>
    </row>
    <row r="9" spans="1:10">
      <c r="A9" s="8"/>
      <c r="F9" s="8"/>
    </row>
    <row r="11" spans="1:10" ht="17.25">
      <c r="A11" s="8" t="s">
        <v>103</v>
      </c>
      <c r="F11" s="18" t="s">
        <v>104</v>
      </c>
    </row>
    <row r="12" spans="1:10">
      <c r="A12" s="9" t="s">
        <v>26</v>
      </c>
      <c r="B12" t="s">
        <v>100</v>
      </c>
      <c r="C12" t="s">
        <v>101</v>
      </c>
      <c r="D12" t="s">
        <v>102</v>
      </c>
      <c r="F12" s="9" t="s">
        <v>26</v>
      </c>
      <c r="G12" t="s">
        <v>100</v>
      </c>
      <c r="H12" t="s">
        <v>101</v>
      </c>
      <c r="I12" t="s">
        <v>102</v>
      </c>
      <c r="J12" t="s">
        <v>105</v>
      </c>
    </row>
    <row r="13" spans="1:10">
      <c r="A13" s="8" t="s">
        <v>53</v>
      </c>
      <c r="B13">
        <v>0</v>
      </c>
      <c r="C13">
        <v>0</v>
      </c>
      <c r="D13">
        <v>1</v>
      </c>
      <c r="F13" s="8" t="s">
        <v>31</v>
      </c>
      <c r="G13">
        <v>29</v>
      </c>
      <c r="H13">
        <v>24</v>
      </c>
      <c r="I13">
        <v>25</v>
      </c>
      <c r="J13">
        <v>5</v>
      </c>
    </row>
    <row r="14" spans="1:10">
      <c r="A14" s="8" t="s">
        <v>56</v>
      </c>
      <c r="B14">
        <v>0</v>
      </c>
      <c r="C14">
        <v>0</v>
      </c>
      <c r="D14">
        <v>1</v>
      </c>
      <c r="F14" s="8" t="s">
        <v>37</v>
      </c>
      <c r="G14">
        <v>6</v>
      </c>
      <c r="H14">
        <v>10</v>
      </c>
      <c r="I14">
        <v>8</v>
      </c>
      <c r="J14">
        <v>1</v>
      </c>
    </row>
    <row r="15" spans="1:10">
      <c r="A15" s="8" t="s">
        <v>59</v>
      </c>
      <c r="B15">
        <v>3</v>
      </c>
      <c r="C15">
        <v>1</v>
      </c>
      <c r="D15">
        <v>3</v>
      </c>
      <c r="F15" s="8" t="s">
        <v>43</v>
      </c>
      <c r="G15">
        <v>35</v>
      </c>
      <c r="H15">
        <v>34</v>
      </c>
      <c r="I15">
        <v>33</v>
      </c>
      <c r="J15">
        <v>6</v>
      </c>
    </row>
    <row r="16" spans="1:10">
      <c r="A16" s="8" t="s">
        <v>62</v>
      </c>
      <c r="B16">
        <v>19</v>
      </c>
      <c r="C16">
        <v>15</v>
      </c>
      <c r="D16">
        <v>9</v>
      </c>
    </row>
    <row r="17" spans="1:7">
      <c r="A17" s="8" t="s">
        <v>65</v>
      </c>
      <c r="B17">
        <v>13</v>
      </c>
      <c r="C17">
        <v>18</v>
      </c>
      <c r="D17">
        <v>19</v>
      </c>
    </row>
    <row r="18" spans="1:7" ht="17.25">
      <c r="A18" s="8" t="s">
        <v>43</v>
      </c>
      <c r="B18">
        <v>35</v>
      </c>
      <c r="C18">
        <v>34</v>
      </c>
      <c r="D18">
        <v>33</v>
      </c>
      <c r="F18" s="18" t="s">
        <v>106</v>
      </c>
    </row>
    <row r="19" spans="1:7">
      <c r="F19" s="9" t="s">
        <v>26</v>
      </c>
      <c r="G19" t="s">
        <v>107</v>
      </c>
    </row>
    <row r="20" spans="1:7">
      <c r="F20" s="8" t="s">
        <v>41</v>
      </c>
      <c r="G20">
        <v>11</v>
      </c>
    </row>
    <row r="21" spans="1:7">
      <c r="F21" s="8" t="s">
        <v>35</v>
      </c>
      <c r="G21">
        <v>12</v>
      </c>
    </row>
    <row r="22" spans="1:7" ht="17.25">
      <c r="A22" s="18" t="s">
        <v>108</v>
      </c>
      <c r="F22" s="8" t="s">
        <v>34</v>
      </c>
      <c r="G22">
        <v>0</v>
      </c>
    </row>
    <row r="23" spans="1:7">
      <c r="A23" s="9" t="s">
        <v>26</v>
      </c>
      <c r="B23" t="s">
        <v>109</v>
      </c>
      <c r="C23" t="s">
        <v>110</v>
      </c>
      <c r="D23" t="s">
        <v>102</v>
      </c>
      <c r="F23" s="8" t="s">
        <v>45</v>
      </c>
      <c r="G23">
        <v>9</v>
      </c>
    </row>
    <row r="24" spans="1:7">
      <c r="A24" s="8" t="s">
        <v>89</v>
      </c>
      <c r="F24" s="8" t="s">
        <v>54</v>
      </c>
      <c r="G24">
        <v>1</v>
      </c>
    </row>
    <row r="25" spans="1:7">
      <c r="A25" s="10" t="s">
        <v>44</v>
      </c>
      <c r="B25">
        <v>0</v>
      </c>
      <c r="C25">
        <v>0</v>
      </c>
      <c r="D25">
        <v>0</v>
      </c>
      <c r="F25" s="8" t="s">
        <v>74</v>
      </c>
      <c r="G25">
        <v>0</v>
      </c>
    </row>
    <row r="26" spans="1:7">
      <c r="A26" s="8" t="s">
        <v>83</v>
      </c>
      <c r="F26" s="8" t="s">
        <v>83</v>
      </c>
      <c r="G26">
        <v>1</v>
      </c>
    </row>
    <row r="27" spans="1:7">
      <c r="A27" s="10" t="s">
        <v>33</v>
      </c>
      <c r="B27">
        <v>1</v>
      </c>
      <c r="C27">
        <v>0</v>
      </c>
      <c r="D27">
        <v>1</v>
      </c>
      <c r="F27" s="8" t="s">
        <v>88</v>
      </c>
      <c r="G27">
        <v>0</v>
      </c>
    </row>
    <row r="28" spans="1:7">
      <c r="A28" s="8" t="s">
        <v>84</v>
      </c>
      <c r="F28" s="8" t="s">
        <v>66</v>
      </c>
      <c r="G28">
        <v>2</v>
      </c>
    </row>
    <row r="29" spans="1:7">
      <c r="A29" s="10" t="s">
        <v>39</v>
      </c>
      <c r="B29">
        <v>0</v>
      </c>
      <c r="C29">
        <v>0</v>
      </c>
      <c r="D29">
        <v>1</v>
      </c>
      <c r="F29" s="8" t="s">
        <v>63</v>
      </c>
      <c r="G29">
        <v>2</v>
      </c>
    </row>
    <row r="30" spans="1:7">
      <c r="A30" s="8" t="s">
        <v>88</v>
      </c>
      <c r="F30" s="8" t="s">
        <v>68</v>
      </c>
      <c r="G30">
        <v>1</v>
      </c>
    </row>
    <row r="31" spans="1:7">
      <c r="A31" s="10" t="s">
        <v>33</v>
      </c>
      <c r="B31">
        <v>0</v>
      </c>
      <c r="C31">
        <v>0</v>
      </c>
      <c r="D31">
        <v>0</v>
      </c>
      <c r="F31" s="8" t="s">
        <v>40</v>
      </c>
      <c r="G31">
        <v>5</v>
      </c>
    </row>
    <row r="32" spans="1:7">
      <c r="A32" s="8" t="s">
        <v>34</v>
      </c>
      <c r="F32" s="8" t="s">
        <v>72</v>
      </c>
      <c r="G32">
        <v>1</v>
      </c>
    </row>
    <row r="33" spans="1:7">
      <c r="A33" s="10" t="s">
        <v>33</v>
      </c>
      <c r="B33">
        <v>0</v>
      </c>
      <c r="C33">
        <v>0</v>
      </c>
      <c r="D33">
        <v>0</v>
      </c>
      <c r="F33" s="8" t="s">
        <v>51</v>
      </c>
      <c r="G33">
        <v>2</v>
      </c>
    </row>
    <row r="34" spans="1:7">
      <c r="A34" s="10" t="s">
        <v>39</v>
      </c>
      <c r="B34">
        <v>0</v>
      </c>
      <c r="C34">
        <v>0</v>
      </c>
      <c r="D34">
        <v>0</v>
      </c>
      <c r="F34" s="8" t="s">
        <v>76</v>
      </c>
      <c r="G34">
        <v>1</v>
      </c>
    </row>
    <row r="35" spans="1:7">
      <c r="A35" s="10" t="s">
        <v>44</v>
      </c>
      <c r="B35">
        <v>0</v>
      </c>
      <c r="C35">
        <v>0</v>
      </c>
      <c r="D35">
        <v>0</v>
      </c>
      <c r="F35" s="8" t="s">
        <v>89</v>
      </c>
      <c r="G35">
        <v>0</v>
      </c>
    </row>
    <row r="36" spans="1:7">
      <c r="A36" s="8" t="s">
        <v>71</v>
      </c>
      <c r="F36" s="8" t="s">
        <v>84</v>
      </c>
      <c r="G36">
        <v>1</v>
      </c>
    </row>
    <row r="37" spans="1:7">
      <c r="A37" s="10" t="s">
        <v>44</v>
      </c>
      <c r="B37">
        <v>0</v>
      </c>
      <c r="C37">
        <v>0</v>
      </c>
      <c r="D37">
        <v>0</v>
      </c>
      <c r="F37" s="8" t="s">
        <v>71</v>
      </c>
      <c r="G37">
        <v>0</v>
      </c>
    </row>
    <row r="38" spans="1:7">
      <c r="A38" s="8" t="s">
        <v>77</v>
      </c>
      <c r="F38" s="8" t="s">
        <v>77</v>
      </c>
      <c r="G38">
        <v>0</v>
      </c>
    </row>
    <row r="39" spans="1:7">
      <c r="A39" s="10" t="s">
        <v>39</v>
      </c>
      <c r="B39">
        <v>0</v>
      </c>
      <c r="C39">
        <v>0</v>
      </c>
      <c r="D39">
        <v>0</v>
      </c>
      <c r="F39" s="8" t="s">
        <v>86</v>
      </c>
      <c r="G39">
        <v>1</v>
      </c>
    </row>
    <row r="40" spans="1:7">
      <c r="A40" s="8" t="s">
        <v>45</v>
      </c>
      <c r="F40" s="8" t="s">
        <v>79</v>
      </c>
      <c r="G40">
        <v>1</v>
      </c>
    </row>
    <row r="41" spans="1:7">
      <c r="A41" s="10" t="s">
        <v>33</v>
      </c>
      <c r="B41">
        <v>3</v>
      </c>
      <c r="C41">
        <v>4</v>
      </c>
      <c r="D41">
        <v>3</v>
      </c>
      <c r="F41" s="8" t="s">
        <v>87</v>
      </c>
      <c r="G41">
        <v>1</v>
      </c>
    </row>
    <row r="42" spans="1:7">
      <c r="A42" s="10" t="s">
        <v>39</v>
      </c>
      <c r="B42">
        <v>0</v>
      </c>
      <c r="C42">
        <v>1</v>
      </c>
      <c r="D42">
        <v>0</v>
      </c>
      <c r="F42" s="8" t="s">
        <v>70</v>
      </c>
      <c r="G42">
        <v>1</v>
      </c>
    </row>
    <row r="43" spans="1:7">
      <c r="A43" s="10" t="s">
        <v>44</v>
      </c>
      <c r="B43">
        <v>2</v>
      </c>
      <c r="C43">
        <v>3</v>
      </c>
      <c r="D43">
        <v>1</v>
      </c>
      <c r="F43" s="8" t="s">
        <v>90</v>
      </c>
      <c r="G43">
        <v>1</v>
      </c>
    </row>
    <row r="44" spans="1:7">
      <c r="A44" s="8" t="s">
        <v>86</v>
      </c>
      <c r="F44" s="8" t="s">
        <v>78</v>
      </c>
      <c r="G44">
        <v>0</v>
      </c>
    </row>
    <row r="45" spans="1:7">
      <c r="A45" s="10" t="s">
        <v>39</v>
      </c>
      <c r="B45">
        <v>1</v>
      </c>
      <c r="C45">
        <v>1</v>
      </c>
      <c r="D45">
        <v>1</v>
      </c>
      <c r="F45" s="8" t="s">
        <v>80</v>
      </c>
      <c r="G45">
        <v>1</v>
      </c>
    </row>
    <row r="46" spans="1:7">
      <c r="A46" s="8" t="s">
        <v>41</v>
      </c>
      <c r="F46" s="8" t="s">
        <v>82</v>
      </c>
      <c r="G46">
        <v>1</v>
      </c>
    </row>
    <row r="47" spans="1:7">
      <c r="A47" s="10" t="s">
        <v>33</v>
      </c>
      <c r="B47">
        <v>2</v>
      </c>
      <c r="C47">
        <v>3</v>
      </c>
      <c r="D47">
        <v>3</v>
      </c>
      <c r="F47" s="8" t="s">
        <v>73</v>
      </c>
      <c r="G47">
        <v>1</v>
      </c>
    </row>
    <row r="48" spans="1:7">
      <c r="A48" s="10" t="s">
        <v>39</v>
      </c>
      <c r="B48">
        <v>2</v>
      </c>
      <c r="C48">
        <v>2</v>
      </c>
      <c r="D48">
        <v>0</v>
      </c>
      <c r="F48" s="8" t="s">
        <v>57</v>
      </c>
      <c r="G48">
        <v>3</v>
      </c>
    </row>
    <row r="49" spans="1:7">
      <c r="A49" s="10" t="s">
        <v>44</v>
      </c>
      <c r="B49">
        <v>1</v>
      </c>
      <c r="C49">
        <v>1</v>
      </c>
      <c r="D49">
        <v>2</v>
      </c>
      <c r="F49" s="8" t="s">
        <v>81</v>
      </c>
      <c r="G49">
        <v>1</v>
      </c>
    </row>
    <row r="50" spans="1:7">
      <c r="A50" s="10" t="s">
        <v>47</v>
      </c>
      <c r="B50">
        <v>0</v>
      </c>
      <c r="C50">
        <v>0</v>
      </c>
      <c r="D50">
        <v>0</v>
      </c>
      <c r="F50" s="8" t="s">
        <v>75</v>
      </c>
      <c r="G50">
        <v>0</v>
      </c>
    </row>
    <row r="51" spans="1:7">
      <c r="A51" s="8" t="s">
        <v>79</v>
      </c>
      <c r="F51" s="8" t="s">
        <v>69</v>
      </c>
      <c r="G51">
        <v>1</v>
      </c>
    </row>
    <row r="52" spans="1:7">
      <c r="A52" s="10" t="s">
        <v>44</v>
      </c>
      <c r="B52">
        <v>0</v>
      </c>
      <c r="C52">
        <v>0</v>
      </c>
      <c r="D52">
        <v>1</v>
      </c>
      <c r="F52" s="8" t="s">
        <v>60</v>
      </c>
      <c r="G52">
        <v>1</v>
      </c>
    </row>
    <row r="53" spans="1:7">
      <c r="A53" s="8" t="s">
        <v>66</v>
      </c>
      <c r="F53" s="8" t="s">
        <v>85</v>
      </c>
      <c r="G53">
        <v>1</v>
      </c>
    </row>
    <row r="54" spans="1:7">
      <c r="A54" s="10" t="s">
        <v>33</v>
      </c>
      <c r="B54">
        <v>1</v>
      </c>
      <c r="C54">
        <v>1</v>
      </c>
      <c r="D54">
        <v>0</v>
      </c>
      <c r="F54" s="8" t="s">
        <v>43</v>
      </c>
      <c r="G54">
        <v>64</v>
      </c>
    </row>
    <row r="55" spans="1:7">
      <c r="A55" s="10" t="s">
        <v>39</v>
      </c>
      <c r="B55">
        <v>0</v>
      </c>
      <c r="C55">
        <v>1</v>
      </c>
      <c r="D55">
        <v>0</v>
      </c>
    </row>
    <row r="56" spans="1:7">
      <c r="A56" s="8" t="s">
        <v>35</v>
      </c>
    </row>
    <row r="57" spans="1:7">
      <c r="A57" s="10" t="s">
        <v>33</v>
      </c>
      <c r="B57">
        <v>3</v>
      </c>
      <c r="C57">
        <v>2</v>
      </c>
      <c r="D57">
        <v>3</v>
      </c>
    </row>
    <row r="58" spans="1:7">
      <c r="A58" s="10" t="s">
        <v>39</v>
      </c>
      <c r="B58">
        <v>3</v>
      </c>
      <c r="C58">
        <v>2</v>
      </c>
      <c r="D58">
        <v>3</v>
      </c>
    </row>
    <row r="59" spans="1:7">
      <c r="A59" s="10" t="s">
        <v>44</v>
      </c>
      <c r="B59">
        <v>1</v>
      </c>
      <c r="C59">
        <v>0</v>
      </c>
      <c r="D59">
        <v>0</v>
      </c>
    </row>
    <row r="60" spans="1:7">
      <c r="A60" s="10" t="s">
        <v>47</v>
      </c>
      <c r="B60">
        <v>0</v>
      </c>
      <c r="C60">
        <v>0</v>
      </c>
      <c r="D60">
        <v>0</v>
      </c>
    </row>
    <row r="61" spans="1:7">
      <c r="A61" s="8" t="s">
        <v>63</v>
      </c>
    </row>
    <row r="62" spans="1:7">
      <c r="A62" s="10" t="s">
        <v>33</v>
      </c>
      <c r="B62">
        <v>1</v>
      </c>
      <c r="C62">
        <v>0</v>
      </c>
      <c r="D62">
        <v>0</v>
      </c>
    </row>
    <row r="63" spans="1:7">
      <c r="A63" s="10" t="s">
        <v>44</v>
      </c>
      <c r="B63">
        <v>1</v>
      </c>
      <c r="C63">
        <v>1</v>
      </c>
      <c r="D63">
        <v>0</v>
      </c>
    </row>
    <row r="64" spans="1:7">
      <c r="A64" s="8" t="s">
        <v>87</v>
      </c>
    </row>
    <row r="65" spans="1:4">
      <c r="A65" s="10" t="s">
        <v>47</v>
      </c>
      <c r="B65">
        <v>1</v>
      </c>
      <c r="C65">
        <v>1</v>
      </c>
      <c r="D65">
        <v>1</v>
      </c>
    </row>
    <row r="66" spans="1:4">
      <c r="A66" s="8" t="s">
        <v>70</v>
      </c>
    </row>
    <row r="67" spans="1:4">
      <c r="A67" s="10" t="s">
        <v>44</v>
      </c>
      <c r="B67">
        <v>0</v>
      </c>
      <c r="C67">
        <v>0</v>
      </c>
      <c r="D67">
        <v>1</v>
      </c>
    </row>
    <row r="68" spans="1:4">
      <c r="A68" s="8" t="s">
        <v>90</v>
      </c>
    </row>
    <row r="69" spans="1:4">
      <c r="A69" s="10" t="s">
        <v>44</v>
      </c>
      <c r="B69">
        <v>1</v>
      </c>
      <c r="C69">
        <v>0</v>
      </c>
      <c r="D69">
        <v>1</v>
      </c>
    </row>
    <row r="70" spans="1:4">
      <c r="A70" s="8" t="s">
        <v>78</v>
      </c>
    </row>
    <row r="71" spans="1:4">
      <c r="A71" s="10" t="s">
        <v>39</v>
      </c>
      <c r="B71">
        <v>0</v>
      </c>
      <c r="C71">
        <v>0</v>
      </c>
      <c r="D71">
        <v>0</v>
      </c>
    </row>
    <row r="72" spans="1:4">
      <c r="A72" s="8" t="s">
        <v>80</v>
      </c>
    </row>
    <row r="73" spans="1:4">
      <c r="A73" s="10" t="s">
        <v>39</v>
      </c>
      <c r="B73">
        <v>0</v>
      </c>
      <c r="C73">
        <v>0</v>
      </c>
      <c r="D73">
        <v>1</v>
      </c>
    </row>
    <row r="74" spans="1:4">
      <c r="A74" s="8" t="s">
        <v>82</v>
      </c>
    </row>
    <row r="75" spans="1:4">
      <c r="A75" s="10" t="s">
        <v>44</v>
      </c>
      <c r="B75">
        <v>0</v>
      </c>
      <c r="C75">
        <v>0</v>
      </c>
      <c r="D75">
        <v>1</v>
      </c>
    </row>
    <row r="76" spans="1:4">
      <c r="A76" s="8" t="s">
        <v>68</v>
      </c>
    </row>
    <row r="77" spans="1:4">
      <c r="A77" s="10" t="s">
        <v>33</v>
      </c>
      <c r="B77">
        <v>0</v>
      </c>
      <c r="C77">
        <v>0</v>
      </c>
      <c r="D77">
        <v>0</v>
      </c>
    </row>
    <row r="78" spans="1:4">
      <c r="A78" s="10" t="s">
        <v>39</v>
      </c>
      <c r="B78">
        <v>0</v>
      </c>
      <c r="C78">
        <v>1</v>
      </c>
      <c r="D78">
        <v>0</v>
      </c>
    </row>
    <row r="79" spans="1:4">
      <c r="A79" s="8" t="s">
        <v>40</v>
      </c>
    </row>
    <row r="80" spans="1:4">
      <c r="A80" s="10" t="s">
        <v>33</v>
      </c>
      <c r="B80">
        <v>0</v>
      </c>
      <c r="C80">
        <v>1</v>
      </c>
      <c r="D80">
        <v>1</v>
      </c>
    </row>
    <row r="81" spans="1:4">
      <c r="A81" s="10" t="s">
        <v>39</v>
      </c>
      <c r="B81">
        <v>1</v>
      </c>
      <c r="C81">
        <v>1</v>
      </c>
      <c r="D81">
        <v>0</v>
      </c>
    </row>
    <row r="82" spans="1:4">
      <c r="A82" s="10" t="s">
        <v>44</v>
      </c>
      <c r="B82">
        <v>1</v>
      </c>
      <c r="C82">
        <v>2</v>
      </c>
      <c r="D82">
        <v>1</v>
      </c>
    </row>
    <row r="83" spans="1:4">
      <c r="A83" s="8" t="s">
        <v>54</v>
      </c>
    </row>
    <row r="84" spans="1:4">
      <c r="A84" s="10" t="s">
        <v>33</v>
      </c>
      <c r="B84">
        <v>0</v>
      </c>
      <c r="C84">
        <v>1</v>
      </c>
      <c r="D84">
        <v>1</v>
      </c>
    </row>
    <row r="85" spans="1:4">
      <c r="A85" s="10" t="s">
        <v>44</v>
      </c>
      <c r="B85">
        <v>0</v>
      </c>
      <c r="C85">
        <v>0</v>
      </c>
      <c r="D85">
        <v>0</v>
      </c>
    </row>
    <row r="86" spans="1:4">
      <c r="A86" s="8" t="s">
        <v>73</v>
      </c>
    </row>
    <row r="87" spans="1:4">
      <c r="A87" s="10" t="s">
        <v>47</v>
      </c>
      <c r="B87">
        <v>0</v>
      </c>
      <c r="C87">
        <v>1</v>
      </c>
      <c r="D87">
        <v>0</v>
      </c>
    </row>
    <row r="88" spans="1:4">
      <c r="A88" s="8" t="s">
        <v>57</v>
      </c>
    </row>
    <row r="89" spans="1:4">
      <c r="A89" s="10" t="s">
        <v>44</v>
      </c>
      <c r="B89">
        <v>2</v>
      </c>
      <c r="C89">
        <v>1</v>
      </c>
      <c r="D89">
        <v>1</v>
      </c>
    </row>
    <row r="90" spans="1:4">
      <c r="A90" s="8" t="s">
        <v>72</v>
      </c>
    </row>
    <row r="91" spans="1:4">
      <c r="A91" s="10" t="s">
        <v>33</v>
      </c>
      <c r="B91">
        <v>1</v>
      </c>
      <c r="C91">
        <v>0</v>
      </c>
      <c r="D91">
        <v>0</v>
      </c>
    </row>
    <row r="92" spans="1:4">
      <c r="A92" s="8" t="s">
        <v>81</v>
      </c>
    </row>
    <row r="93" spans="1:4">
      <c r="A93" s="10" t="s">
        <v>39</v>
      </c>
      <c r="B93">
        <v>1</v>
      </c>
      <c r="C93">
        <v>1</v>
      </c>
      <c r="D93">
        <v>1</v>
      </c>
    </row>
    <row r="94" spans="1:4">
      <c r="A94" s="8" t="s">
        <v>75</v>
      </c>
    </row>
    <row r="95" spans="1:4">
      <c r="A95" s="10" t="s">
        <v>47</v>
      </c>
      <c r="B95">
        <v>0</v>
      </c>
      <c r="C95">
        <v>0</v>
      </c>
      <c r="D95">
        <v>0</v>
      </c>
    </row>
    <row r="96" spans="1:4">
      <c r="A96" s="8" t="s">
        <v>69</v>
      </c>
    </row>
    <row r="97" spans="1:4">
      <c r="A97" s="10" t="s">
        <v>39</v>
      </c>
      <c r="B97">
        <v>0</v>
      </c>
      <c r="C97">
        <v>0</v>
      </c>
      <c r="D97">
        <v>0</v>
      </c>
    </row>
    <row r="98" spans="1:4">
      <c r="A98" s="10" t="s">
        <v>44</v>
      </c>
      <c r="B98">
        <v>1</v>
      </c>
      <c r="C98">
        <v>0</v>
      </c>
      <c r="D98">
        <v>1</v>
      </c>
    </row>
    <row r="99" spans="1:4">
      <c r="A99" s="8" t="s">
        <v>60</v>
      </c>
    </row>
    <row r="100" spans="1:4">
      <c r="A100" s="10" t="s">
        <v>39</v>
      </c>
      <c r="B100">
        <v>1</v>
      </c>
      <c r="C100">
        <v>0</v>
      </c>
      <c r="D100">
        <v>1</v>
      </c>
    </row>
    <row r="101" spans="1:4">
      <c r="A101" s="10" t="s">
        <v>47</v>
      </c>
      <c r="B101">
        <v>0</v>
      </c>
      <c r="C101">
        <v>0</v>
      </c>
      <c r="D101">
        <v>0</v>
      </c>
    </row>
    <row r="102" spans="1:4">
      <c r="A102" s="8" t="s">
        <v>85</v>
      </c>
    </row>
    <row r="103" spans="1:4">
      <c r="A103" s="10" t="s">
        <v>39</v>
      </c>
      <c r="B103">
        <v>1</v>
      </c>
      <c r="C103">
        <v>0</v>
      </c>
      <c r="D103">
        <v>0</v>
      </c>
    </row>
    <row r="104" spans="1:4">
      <c r="A104" s="8" t="s">
        <v>51</v>
      </c>
    </row>
    <row r="105" spans="1:4">
      <c r="A105" s="10" t="s">
        <v>33</v>
      </c>
      <c r="B105">
        <v>2</v>
      </c>
      <c r="C105">
        <v>2</v>
      </c>
      <c r="D105">
        <v>1</v>
      </c>
    </row>
    <row r="106" spans="1:4">
      <c r="A106" s="8" t="s">
        <v>74</v>
      </c>
    </row>
    <row r="107" spans="1:4">
      <c r="A107" s="10" t="s">
        <v>33</v>
      </c>
      <c r="B107">
        <v>0</v>
      </c>
      <c r="C107">
        <v>0</v>
      </c>
      <c r="D107">
        <v>0</v>
      </c>
    </row>
    <row r="108" spans="1:4">
      <c r="A108" s="8" t="s">
        <v>76</v>
      </c>
    </row>
    <row r="109" spans="1:4">
      <c r="A109" s="10" t="s">
        <v>33</v>
      </c>
      <c r="B109">
        <v>0</v>
      </c>
      <c r="C109">
        <v>0</v>
      </c>
      <c r="D109">
        <v>1</v>
      </c>
    </row>
    <row r="110" spans="1:4">
      <c r="A110" s="8" t="s">
        <v>43</v>
      </c>
      <c r="B110">
        <v>35</v>
      </c>
      <c r="C110">
        <v>34</v>
      </c>
      <c r="D110">
        <v>33</v>
      </c>
    </row>
  </sheetData>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C6D68-453F-4E32-B254-8CEC89D74DE4}">
  <dimension ref="A3:B6"/>
  <sheetViews>
    <sheetView showGridLines="0" workbookViewId="0"/>
  </sheetViews>
  <sheetFormatPr defaultRowHeight="15"/>
  <cols>
    <col min="1" max="1" width="13.140625" bestFit="1" customWidth="1"/>
    <col min="2" max="2" width="20.7109375" bestFit="1" customWidth="1"/>
    <col min="3" max="3" width="6.28515625" customWidth="1"/>
  </cols>
  <sheetData>
    <row r="3" spans="1:2">
      <c r="A3" s="9" t="s">
        <v>26</v>
      </c>
      <c r="B3" t="s">
        <v>105</v>
      </c>
    </row>
    <row r="4" spans="1:2">
      <c r="A4" s="8" t="s">
        <v>32</v>
      </c>
      <c r="B4" s="11">
        <v>0.94</v>
      </c>
    </row>
    <row r="5" spans="1:2">
      <c r="A5" s="8" t="s">
        <v>38</v>
      </c>
      <c r="B5" s="11">
        <v>0.06</v>
      </c>
    </row>
    <row r="6" spans="1:2">
      <c r="A6" s="8" t="s">
        <v>43</v>
      </c>
      <c r="B6" s="1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61A4D-BEA8-4863-8C95-8A503BA3E38A}">
  <dimension ref="A3:C5"/>
  <sheetViews>
    <sheetView showGridLines="0" workbookViewId="0"/>
  </sheetViews>
  <sheetFormatPr defaultRowHeight="15"/>
  <cols>
    <col min="1" max="1" width="13.140625" bestFit="1" customWidth="1"/>
    <col min="2" max="2" width="23.42578125" bestFit="1" customWidth="1"/>
    <col min="3" max="3" width="20.140625" customWidth="1"/>
    <col min="4" max="4" width="23.85546875" bestFit="1" customWidth="1"/>
    <col min="5" max="5" width="11.28515625" customWidth="1"/>
  </cols>
  <sheetData>
    <row r="3" spans="1:3">
      <c r="A3" s="20"/>
      <c r="B3" s="21" t="s">
        <v>11</v>
      </c>
      <c r="C3" s="19"/>
    </row>
    <row r="4" spans="1:3">
      <c r="A4" s="4" t="s">
        <v>12</v>
      </c>
      <c r="B4" s="4" t="s">
        <v>13</v>
      </c>
      <c r="C4" s="4" t="s">
        <v>14</v>
      </c>
    </row>
    <row r="5" spans="1:3">
      <c r="A5" s="4">
        <f>CORREL(Student_Mental_health__2[Age],Student_Mental_health__2[Depression(num)])</f>
        <v>-6.7389641547867613E-2</v>
      </c>
      <c r="B5" s="4">
        <f>CORREL(Student_Mental_health__2[Age],Student_Mental_health__2[Anxiety(num)])</f>
        <v>-8.8889945805754725E-2</v>
      </c>
      <c r="C5" s="4">
        <f>CORREL(Student_Mental_health__2[Age],Student_Mental_health__2[Panic attack(num)])</f>
        <v>5.9763489698235882E-2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8661-C5C7-4E03-AAAF-5BD4137507F6}">
  <dimension ref="A1:Q102"/>
  <sheetViews>
    <sheetView topLeftCell="F1" zoomScale="91" zoomScaleNormal="91" workbookViewId="0"/>
  </sheetViews>
  <sheetFormatPr defaultRowHeight="15"/>
  <cols>
    <col min="1" max="1" width="11.140625" customWidth="1"/>
    <col min="2" max="2" width="11.85546875" bestFit="1" customWidth="1"/>
    <col min="3" max="3" width="10" customWidth="1"/>
    <col min="4" max="4" width="6.5703125" customWidth="1"/>
    <col min="5" max="5" width="23" customWidth="1"/>
    <col min="6" max="6" width="15.140625" customWidth="1"/>
    <col min="7" max="7" width="10.140625" style="2" customWidth="1"/>
    <col min="8" max="8" width="15.5703125" customWidth="1"/>
    <col min="9" max="9" width="13.7109375" customWidth="1"/>
    <col min="10" max="10" width="10" customWidth="1"/>
    <col min="11" max="11" width="14" customWidth="1"/>
    <col min="12" max="12" width="26.42578125" customWidth="1"/>
    <col min="13" max="13" width="10.85546875" customWidth="1"/>
    <col min="17" max="17" width="23.140625" customWidth="1"/>
  </cols>
  <sheetData>
    <row r="1" spans="1:17">
      <c r="A1" t="s">
        <v>111</v>
      </c>
      <c r="B1" t="s">
        <v>112</v>
      </c>
      <c r="C1" t="s">
        <v>20</v>
      </c>
      <c r="D1" t="s">
        <v>19</v>
      </c>
      <c r="E1" t="s">
        <v>29</v>
      </c>
      <c r="F1" t="s">
        <v>113</v>
      </c>
      <c r="G1" s="2" t="s">
        <v>49</v>
      </c>
      <c r="H1" t="s">
        <v>27</v>
      </c>
      <c r="I1" t="s">
        <v>92</v>
      </c>
      <c r="J1" t="s">
        <v>93</v>
      </c>
      <c r="K1" t="s">
        <v>114</v>
      </c>
      <c r="L1" t="s">
        <v>115</v>
      </c>
      <c r="M1" t="s">
        <v>100</v>
      </c>
      <c r="N1" t="s">
        <v>101</v>
      </c>
      <c r="O1" t="s">
        <v>102</v>
      </c>
      <c r="P1" t="s">
        <v>107</v>
      </c>
      <c r="Q1" t="s">
        <v>105</v>
      </c>
    </row>
    <row r="2" spans="1:17">
      <c r="A2" s="12">
        <v>44020</v>
      </c>
      <c r="B2" s="1">
        <v>0.50138888888888888</v>
      </c>
      <c r="C2" t="s">
        <v>31</v>
      </c>
      <c r="D2">
        <v>18</v>
      </c>
      <c r="E2" t="s">
        <v>35</v>
      </c>
      <c r="F2" t="s">
        <v>33</v>
      </c>
      <c r="G2" s="2" t="s">
        <v>62</v>
      </c>
      <c r="H2" t="s">
        <v>32</v>
      </c>
      <c r="I2" t="s">
        <v>38</v>
      </c>
      <c r="J2" t="s">
        <v>32</v>
      </c>
      <c r="K2" t="s">
        <v>38</v>
      </c>
      <c r="L2" t="s">
        <v>32</v>
      </c>
      <c r="M2">
        <f>IF(Student_Mental_health__2[[#This Row],[Depression]]="Yes",1,0)</f>
        <v>1</v>
      </c>
      <c r="N2">
        <f>IF(Student_Mental_health__2[[#This Row],[Anxiety]]="Yes",1,0)</f>
        <v>0</v>
      </c>
      <c r="O2">
        <f>IF(Student_Mental_health__2[[#This Row],[Panic attack]]="Yes",1,0)</f>
        <v>1</v>
      </c>
      <c r="P2">
        <v>1</v>
      </c>
    </row>
    <row r="3" spans="1:17">
      <c r="A3" s="12">
        <v>44020</v>
      </c>
      <c r="B3" s="1">
        <v>0.50277777777777777</v>
      </c>
      <c r="C3" t="s">
        <v>37</v>
      </c>
      <c r="D3">
        <v>21</v>
      </c>
      <c r="E3" t="s">
        <v>68</v>
      </c>
      <c r="F3" t="s">
        <v>39</v>
      </c>
      <c r="G3" s="2" t="s">
        <v>62</v>
      </c>
      <c r="H3" t="s">
        <v>32</v>
      </c>
      <c r="I3" t="s">
        <v>32</v>
      </c>
      <c r="J3" t="s">
        <v>38</v>
      </c>
      <c r="K3" t="s">
        <v>32</v>
      </c>
      <c r="L3" t="s">
        <v>32</v>
      </c>
      <c r="M3">
        <f>IF(Student_Mental_health__2[[#This Row],[Depression]]="Yes",1,0)</f>
        <v>0</v>
      </c>
      <c r="N3">
        <f>IF(Student_Mental_health__2[[#This Row],[Anxiety]]="Yes",1,0)</f>
        <v>1</v>
      </c>
      <c r="O3">
        <f>IF(Student_Mental_health__2[[#This Row],[Panic attack]]="Yes",1,0)</f>
        <v>0</v>
      </c>
      <c r="P3">
        <v>1</v>
      </c>
      <c r="Q3">
        <f>IF(Student_Mental_health__2[[#This Row],[Specialist for a treatment]]="Yes",1,0)</f>
        <v>0</v>
      </c>
    </row>
    <row r="4" spans="1:17">
      <c r="A4" s="12">
        <v>44020</v>
      </c>
      <c r="B4" s="1">
        <v>0.50347222222222221</v>
      </c>
      <c r="C4" t="s">
        <v>37</v>
      </c>
      <c r="D4">
        <v>19</v>
      </c>
      <c r="E4" t="s">
        <v>45</v>
      </c>
      <c r="F4" t="s">
        <v>33</v>
      </c>
      <c r="G4" s="2" t="s">
        <v>62</v>
      </c>
      <c r="H4" t="s">
        <v>32</v>
      </c>
      <c r="I4" t="s">
        <v>38</v>
      </c>
      <c r="J4" t="s">
        <v>38</v>
      </c>
      <c r="K4" t="s">
        <v>38</v>
      </c>
      <c r="L4" t="s">
        <v>32</v>
      </c>
      <c r="M4">
        <f>IF(Student_Mental_health__2[[#This Row],[Depression]]="Yes",1,0)</f>
        <v>1</v>
      </c>
      <c r="N4">
        <f>IF(Student_Mental_health__2[[#This Row],[Anxiety]]="Yes",1,0)</f>
        <v>1</v>
      </c>
      <c r="O4">
        <f>IF(Student_Mental_health__2[[#This Row],[Panic attack]]="Yes",1,0)</f>
        <v>1</v>
      </c>
      <c r="P4">
        <v>1</v>
      </c>
      <c r="Q4">
        <f>IF(Student_Mental_health__2[[#This Row],[Specialist for a treatment]]="Yes",1,0)</f>
        <v>0</v>
      </c>
    </row>
    <row r="5" spans="1:17">
      <c r="A5" s="12">
        <v>44020</v>
      </c>
      <c r="B5" s="1">
        <v>0.50416666666666665</v>
      </c>
      <c r="C5" t="s">
        <v>31</v>
      </c>
      <c r="D5">
        <v>22</v>
      </c>
      <c r="E5" t="s">
        <v>57</v>
      </c>
      <c r="F5" t="s">
        <v>44</v>
      </c>
      <c r="G5" s="2" t="s">
        <v>62</v>
      </c>
      <c r="H5" t="s">
        <v>38</v>
      </c>
      <c r="I5" t="s">
        <v>38</v>
      </c>
      <c r="J5" t="s">
        <v>32</v>
      </c>
      <c r="K5" t="s">
        <v>32</v>
      </c>
      <c r="L5" t="s">
        <v>32</v>
      </c>
      <c r="M5">
        <f>IF(Student_Mental_health__2[[#This Row],[Depression]]="Yes",1,0)</f>
        <v>1</v>
      </c>
      <c r="N5">
        <f>IF(Student_Mental_health__2[[#This Row],[Anxiety]]="Yes",1,0)</f>
        <v>0</v>
      </c>
      <c r="O5">
        <f>IF(Student_Mental_health__2[[#This Row],[Panic attack]]="Yes",1,0)</f>
        <v>0</v>
      </c>
      <c r="P5">
        <v>1</v>
      </c>
      <c r="Q5">
        <f>IF(Student_Mental_health__2[[#This Row],[Specialist for a treatment]]="Yes",1,0)</f>
        <v>0</v>
      </c>
    </row>
    <row r="6" spans="1:17">
      <c r="A6" s="12">
        <v>44020</v>
      </c>
      <c r="B6" s="1">
        <v>0.50902777777777775</v>
      </c>
      <c r="C6" t="s">
        <v>37</v>
      </c>
      <c r="D6">
        <v>23</v>
      </c>
      <c r="E6" t="s">
        <v>75</v>
      </c>
      <c r="F6" t="s">
        <v>47</v>
      </c>
      <c r="G6" s="2" t="s">
        <v>62</v>
      </c>
      <c r="H6" t="s">
        <v>32</v>
      </c>
      <c r="I6" t="s">
        <v>32</v>
      </c>
      <c r="J6" t="s">
        <v>32</v>
      </c>
      <c r="K6" t="s">
        <v>32</v>
      </c>
      <c r="L6" t="s">
        <v>32</v>
      </c>
      <c r="M6">
        <f>IF(Student_Mental_health__2[[#This Row],[Depression]]="Yes",1,0)</f>
        <v>0</v>
      </c>
      <c r="N6">
        <f>IF(Student_Mental_health__2[[#This Row],[Anxiety]]="Yes",1,0)</f>
        <v>0</v>
      </c>
      <c r="O6">
        <f>IF(Student_Mental_health__2[[#This Row],[Panic attack]]="Yes",1,0)</f>
        <v>0</v>
      </c>
      <c r="P6">
        <v>0</v>
      </c>
      <c r="Q6">
        <f>IF(Student_Mental_health__2[[#This Row],[Specialist for a treatment]]="Yes",1,0)</f>
        <v>0</v>
      </c>
    </row>
    <row r="7" spans="1:17">
      <c r="A7" s="12">
        <v>44020</v>
      </c>
      <c r="B7" s="1">
        <v>0.52152777777777781</v>
      </c>
      <c r="C7" t="s">
        <v>37</v>
      </c>
      <c r="D7">
        <v>19</v>
      </c>
      <c r="E7" t="s">
        <v>35</v>
      </c>
      <c r="F7" t="s">
        <v>39</v>
      </c>
      <c r="G7" s="2" t="s">
        <v>65</v>
      </c>
      <c r="H7" t="s">
        <v>32</v>
      </c>
      <c r="I7" t="s">
        <v>32</v>
      </c>
      <c r="J7" t="s">
        <v>32</v>
      </c>
      <c r="K7" t="s">
        <v>38</v>
      </c>
      <c r="L7" t="s">
        <v>32</v>
      </c>
      <c r="M7">
        <f>IF(Student_Mental_health__2[[#This Row],[Depression]]="Yes",1,0)</f>
        <v>0</v>
      </c>
      <c r="N7">
        <f>IF(Student_Mental_health__2[[#This Row],[Anxiety]]="Yes",1,0)</f>
        <v>0</v>
      </c>
      <c r="O7">
        <f>IF(Student_Mental_health__2[[#This Row],[Panic attack]]="Yes",1,0)</f>
        <v>1</v>
      </c>
      <c r="P7">
        <v>1</v>
      </c>
      <c r="Q7">
        <f>IF(Student_Mental_health__2[[#This Row],[Specialist for a treatment]]="Yes",1,0)</f>
        <v>0</v>
      </c>
    </row>
    <row r="8" spans="1:17">
      <c r="A8" s="12">
        <v>44020</v>
      </c>
      <c r="B8" s="1">
        <v>0.52222222222222225</v>
      </c>
      <c r="C8" t="s">
        <v>31</v>
      </c>
      <c r="D8">
        <v>23</v>
      </c>
      <c r="E8" t="s">
        <v>60</v>
      </c>
      <c r="F8" t="s">
        <v>39</v>
      </c>
      <c r="G8" s="2" t="s">
        <v>116</v>
      </c>
      <c r="H8" t="s">
        <v>38</v>
      </c>
      <c r="I8" t="s">
        <v>38</v>
      </c>
      <c r="J8" t="s">
        <v>32</v>
      </c>
      <c r="K8" t="s">
        <v>38</v>
      </c>
      <c r="L8" t="s">
        <v>32</v>
      </c>
      <c r="M8">
        <f>IF(Student_Mental_health__2[[#This Row],[Depression]]="Yes",1,0)</f>
        <v>1</v>
      </c>
      <c r="N8">
        <f>IF(Student_Mental_health__2[[#This Row],[Anxiety]]="Yes",1,0)</f>
        <v>0</v>
      </c>
      <c r="O8">
        <f>IF(Student_Mental_health__2[[#This Row],[Panic attack]]="Yes",1,0)</f>
        <v>1</v>
      </c>
      <c r="P8">
        <v>1</v>
      </c>
      <c r="Q8">
        <f>IF(Student_Mental_health__2[[#This Row],[Specialist for a treatment]]="Yes",1,0)</f>
        <v>0</v>
      </c>
    </row>
    <row r="9" spans="1:17">
      <c r="A9" s="12">
        <v>44020</v>
      </c>
      <c r="B9" s="1">
        <v>0.5229166666666667</v>
      </c>
      <c r="C9" t="s">
        <v>31</v>
      </c>
      <c r="D9">
        <v>18</v>
      </c>
      <c r="E9" t="s">
        <v>41</v>
      </c>
      <c r="F9" t="s">
        <v>33</v>
      </c>
      <c r="G9" s="2" t="s">
        <v>65</v>
      </c>
      <c r="H9" t="s">
        <v>32</v>
      </c>
      <c r="I9" t="s">
        <v>32</v>
      </c>
      <c r="J9" t="s">
        <v>38</v>
      </c>
      <c r="K9" t="s">
        <v>32</v>
      </c>
      <c r="L9" t="s">
        <v>32</v>
      </c>
      <c r="M9">
        <f>IF(Student_Mental_health__2[[#This Row],[Depression]]="Yes",1,0)</f>
        <v>0</v>
      </c>
      <c r="N9">
        <f>IF(Student_Mental_health__2[[#This Row],[Anxiety]]="Yes",1,0)</f>
        <v>1</v>
      </c>
      <c r="O9">
        <f>IF(Student_Mental_health__2[[#This Row],[Panic attack]]="Yes",1,0)</f>
        <v>0</v>
      </c>
      <c r="P9">
        <v>1</v>
      </c>
      <c r="Q9">
        <f>IF(Student_Mental_health__2[[#This Row],[Specialist for a treatment]]="Yes",1,0)</f>
        <v>0</v>
      </c>
    </row>
    <row r="10" spans="1:17">
      <c r="A10" s="12">
        <v>44020</v>
      </c>
      <c r="B10" s="1">
        <v>0.52430555555555558</v>
      </c>
      <c r="C10" t="s">
        <v>31</v>
      </c>
      <c r="D10">
        <v>19</v>
      </c>
      <c r="E10" t="s">
        <v>78</v>
      </c>
      <c r="F10" t="s">
        <v>39</v>
      </c>
      <c r="G10" s="2" t="s">
        <v>59</v>
      </c>
      <c r="H10" t="s">
        <v>32</v>
      </c>
      <c r="I10" t="s">
        <v>32</v>
      </c>
      <c r="J10" t="s">
        <v>32</v>
      </c>
      <c r="K10" t="s">
        <v>32</v>
      </c>
      <c r="L10" t="s">
        <v>32</v>
      </c>
      <c r="M10">
        <f>IF(Student_Mental_health__2[[#This Row],[Depression]]="Yes",1,0)</f>
        <v>0</v>
      </c>
      <c r="N10">
        <f>IF(Student_Mental_health__2[[#This Row],[Anxiety]]="Yes",1,0)</f>
        <v>0</v>
      </c>
      <c r="O10">
        <f>IF(Student_Mental_health__2[[#This Row],[Panic attack]]="Yes",1,0)</f>
        <v>0</v>
      </c>
      <c r="P10">
        <v>0</v>
      </c>
      <c r="Q10">
        <f>IF(Student_Mental_health__2[[#This Row],[Specialist for a treatment]]="Yes",1,0)</f>
        <v>0</v>
      </c>
    </row>
    <row r="11" spans="1:17">
      <c r="A11" s="12">
        <v>44020</v>
      </c>
      <c r="B11" s="1">
        <v>0.52708333333333335</v>
      </c>
      <c r="C11" t="s">
        <v>37</v>
      </c>
      <c r="D11">
        <v>18</v>
      </c>
      <c r="E11" t="s">
        <v>54</v>
      </c>
      <c r="F11" t="s">
        <v>33</v>
      </c>
      <c r="G11" s="2" t="s">
        <v>65</v>
      </c>
      <c r="H11" t="s">
        <v>32</v>
      </c>
      <c r="I11" t="s">
        <v>32</v>
      </c>
      <c r="J11" t="s">
        <v>38</v>
      </c>
      <c r="K11" t="s">
        <v>38</v>
      </c>
      <c r="L11" t="s">
        <v>32</v>
      </c>
      <c r="M11">
        <f>IF(Student_Mental_health__2[[#This Row],[Depression]]="Yes",1,0)</f>
        <v>0</v>
      </c>
      <c r="N11">
        <f>IF(Student_Mental_health__2[[#This Row],[Anxiety]]="Yes",1,0)</f>
        <v>1</v>
      </c>
      <c r="O11">
        <f>IF(Student_Mental_health__2[[#This Row],[Panic attack]]="Yes",1,0)</f>
        <v>1</v>
      </c>
      <c r="P11">
        <v>1</v>
      </c>
      <c r="Q11">
        <f>IF(Student_Mental_health__2[[#This Row],[Specialist for a treatment]]="Yes",1,0)</f>
        <v>0</v>
      </c>
    </row>
    <row r="12" spans="1:17">
      <c r="A12" s="12">
        <v>44020</v>
      </c>
      <c r="B12" s="1">
        <v>0.52708333333333335</v>
      </c>
      <c r="C12" t="s">
        <v>31</v>
      </c>
      <c r="D12">
        <v>20</v>
      </c>
      <c r="E12" t="s">
        <v>51</v>
      </c>
      <c r="F12" t="s">
        <v>33</v>
      </c>
      <c r="G12" s="2" t="s">
        <v>65</v>
      </c>
      <c r="H12" t="s">
        <v>32</v>
      </c>
      <c r="I12" t="s">
        <v>32</v>
      </c>
      <c r="J12" t="s">
        <v>32</v>
      </c>
      <c r="K12" t="s">
        <v>32</v>
      </c>
      <c r="L12" t="s">
        <v>32</v>
      </c>
      <c r="M12">
        <f>IF(Student_Mental_health__2[[#This Row],[Depression]]="Yes",1,0)</f>
        <v>0</v>
      </c>
      <c r="N12">
        <f>IF(Student_Mental_health__2[[#This Row],[Anxiety]]="Yes",1,0)</f>
        <v>0</v>
      </c>
      <c r="O12">
        <f>IF(Student_Mental_health__2[[#This Row],[Panic attack]]="Yes",1,0)</f>
        <v>0</v>
      </c>
      <c r="P12">
        <v>0</v>
      </c>
      <c r="Q12">
        <f>IF(Student_Mental_health__2[[#This Row],[Specialist for a treatment]]="Yes",1,0)</f>
        <v>0</v>
      </c>
    </row>
    <row r="13" spans="1:17">
      <c r="A13" s="12">
        <v>44020</v>
      </c>
      <c r="B13" s="1">
        <v>0.52708333333333335</v>
      </c>
      <c r="C13" t="s">
        <v>31</v>
      </c>
      <c r="D13">
        <v>24</v>
      </c>
      <c r="E13" t="s">
        <v>35</v>
      </c>
      <c r="F13" t="s">
        <v>44</v>
      </c>
      <c r="G13" s="2" t="s">
        <v>65</v>
      </c>
      <c r="H13" t="s">
        <v>38</v>
      </c>
      <c r="I13" t="s">
        <v>38</v>
      </c>
      <c r="J13" t="s">
        <v>32</v>
      </c>
      <c r="K13" t="s">
        <v>32</v>
      </c>
      <c r="L13" t="s">
        <v>32</v>
      </c>
      <c r="M13">
        <f>IF(Student_Mental_health__2[[#This Row],[Depression]]="Yes",1,0)</f>
        <v>1</v>
      </c>
      <c r="N13">
        <f>IF(Student_Mental_health__2[[#This Row],[Anxiety]]="Yes",1,0)</f>
        <v>0</v>
      </c>
      <c r="O13">
        <f>IF(Student_Mental_health__2[[#This Row],[Panic attack]]="Yes",1,0)</f>
        <v>0</v>
      </c>
      <c r="P13">
        <v>1</v>
      </c>
      <c r="Q13">
        <f>IF(Student_Mental_health__2[[#This Row],[Specialist for a treatment]]="Yes",1,0)</f>
        <v>0</v>
      </c>
    </row>
    <row r="14" spans="1:17">
      <c r="A14" s="12">
        <v>44020</v>
      </c>
      <c r="B14" s="1">
        <v>0.52777777777777779</v>
      </c>
      <c r="C14" t="s">
        <v>31</v>
      </c>
      <c r="D14">
        <v>18</v>
      </c>
      <c r="E14" t="s">
        <v>41</v>
      </c>
      <c r="F14" t="s">
        <v>33</v>
      </c>
      <c r="G14" s="2" t="s">
        <v>62</v>
      </c>
      <c r="H14" t="s">
        <v>32</v>
      </c>
      <c r="I14" t="s">
        <v>38</v>
      </c>
      <c r="J14" t="s">
        <v>32</v>
      </c>
      <c r="K14" t="s">
        <v>32</v>
      </c>
      <c r="L14" t="s">
        <v>32</v>
      </c>
      <c r="M14">
        <f>IF(Student_Mental_health__2[[#This Row],[Depression]]="Yes",1,0)</f>
        <v>1</v>
      </c>
      <c r="N14">
        <f>IF(Student_Mental_health__2[[#This Row],[Anxiety]]="Yes",1,0)</f>
        <v>0</v>
      </c>
      <c r="O14">
        <f>IF(Student_Mental_health__2[[#This Row],[Panic attack]]="Yes",1,0)</f>
        <v>0</v>
      </c>
      <c r="P14">
        <v>1</v>
      </c>
      <c r="Q14">
        <f>IF(Student_Mental_health__2[[#This Row],[Specialist for a treatment]]="Yes",1,0)</f>
        <v>0</v>
      </c>
    </row>
    <row r="15" spans="1:17">
      <c r="A15" s="12">
        <v>44020</v>
      </c>
      <c r="B15" s="1">
        <v>0.52847222222222223</v>
      </c>
      <c r="C15" t="s">
        <v>37</v>
      </c>
      <c r="D15">
        <v>19</v>
      </c>
      <c r="E15" t="s">
        <v>35</v>
      </c>
      <c r="F15" t="s">
        <v>33</v>
      </c>
      <c r="G15" s="2" t="s">
        <v>62</v>
      </c>
      <c r="H15" t="s">
        <v>32</v>
      </c>
      <c r="I15" t="s">
        <v>32</v>
      </c>
      <c r="J15" t="s">
        <v>32</v>
      </c>
      <c r="K15" t="s">
        <v>32</v>
      </c>
      <c r="L15" t="s">
        <v>32</v>
      </c>
      <c r="M15">
        <f>IF(Student_Mental_health__2[[#This Row],[Depression]]="Yes",1,0)</f>
        <v>0</v>
      </c>
      <c r="N15">
        <f>IF(Student_Mental_health__2[[#This Row],[Anxiety]]="Yes",1,0)</f>
        <v>0</v>
      </c>
      <c r="O15">
        <f>IF(Student_Mental_health__2[[#This Row],[Panic attack]]="Yes",1,0)</f>
        <v>0</v>
      </c>
      <c r="P15">
        <v>0</v>
      </c>
      <c r="Q15">
        <f>IF(Student_Mental_health__2[[#This Row],[Specialist for a treatment]]="Yes",1,0)</f>
        <v>0</v>
      </c>
    </row>
    <row r="16" spans="1:17">
      <c r="A16" s="12">
        <v>44020</v>
      </c>
      <c r="B16" s="1">
        <v>0.52986111111111112</v>
      </c>
      <c r="C16" t="s">
        <v>31</v>
      </c>
      <c r="D16">
        <v>18</v>
      </c>
      <c r="E16" t="s">
        <v>66</v>
      </c>
      <c r="F16" t="s">
        <v>39</v>
      </c>
      <c r="G16" s="2" t="s">
        <v>65</v>
      </c>
      <c r="H16" t="s">
        <v>32</v>
      </c>
      <c r="I16" t="s">
        <v>32</v>
      </c>
      <c r="J16" t="s">
        <v>38</v>
      </c>
      <c r="K16" t="s">
        <v>32</v>
      </c>
      <c r="L16" t="s">
        <v>32</v>
      </c>
      <c r="M16">
        <f>IF(Student_Mental_health__2[[#This Row],[Depression]]="Yes",1,0)</f>
        <v>0</v>
      </c>
      <c r="N16">
        <f>IF(Student_Mental_health__2[[#This Row],[Anxiety]]="Yes",1,0)</f>
        <v>1</v>
      </c>
      <c r="O16">
        <f>IF(Student_Mental_health__2[[#This Row],[Panic attack]]="Yes",1,0)</f>
        <v>0</v>
      </c>
      <c r="P16">
        <v>1</v>
      </c>
      <c r="Q16">
        <f>IF(Student_Mental_health__2[[#This Row],[Specialist for a treatment]]="Yes",1,0)</f>
        <v>0</v>
      </c>
    </row>
    <row r="17" spans="1:17">
      <c r="A17" s="12">
        <v>44020</v>
      </c>
      <c r="B17" s="1">
        <v>0.52986111111111112</v>
      </c>
      <c r="C17" t="s">
        <v>37</v>
      </c>
      <c r="D17">
        <v>24</v>
      </c>
      <c r="E17" t="s">
        <v>41</v>
      </c>
      <c r="F17" t="s">
        <v>44</v>
      </c>
      <c r="G17" s="2" t="s">
        <v>65</v>
      </c>
      <c r="H17" t="s">
        <v>32</v>
      </c>
      <c r="I17" t="s">
        <v>32</v>
      </c>
      <c r="J17" t="s">
        <v>32</v>
      </c>
      <c r="K17" t="s">
        <v>32</v>
      </c>
      <c r="L17" t="s">
        <v>32</v>
      </c>
      <c r="M17">
        <f>IF(Student_Mental_health__2[[#This Row],[Depression]]="Yes",1,0)</f>
        <v>0</v>
      </c>
      <c r="N17">
        <f>IF(Student_Mental_health__2[[#This Row],[Anxiety]]="Yes",1,0)</f>
        <v>0</v>
      </c>
      <c r="O17">
        <f>IF(Student_Mental_health__2[[#This Row],[Panic attack]]="Yes",1,0)</f>
        <v>0</v>
      </c>
      <c r="P17">
        <v>0</v>
      </c>
      <c r="Q17">
        <f>IF(Student_Mental_health__2[[#This Row],[Specialist for a treatment]]="Yes",1,0)</f>
        <v>0</v>
      </c>
    </row>
    <row r="18" spans="1:17">
      <c r="A18" s="12">
        <v>44020</v>
      </c>
      <c r="B18" s="1">
        <v>0.53194444444444444</v>
      </c>
      <c r="C18" t="s">
        <v>31</v>
      </c>
      <c r="D18">
        <v>24</v>
      </c>
      <c r="E18" t="s">
        <v>117</v>
      </c>
      <c r="F18" t="s">
        <v>44</v>
      </c>
      <c r="G18" s="2" t="s">
        <v>62</v>
      </c>
      <c r="H18" t="s">
        <v>32</v>
      </c>
      <c r="I18" t="s">
        <v>32</v>
      </c>
      <c r="J18" t="s">
        <v>32</v>
      </c>
      <c r="K18" t="s">
        <v>32</v>
      </c>
      <c r="L18" t="s">
        <v>32</v>
      </c>
      <c r="M18">
        <f>IF(Student_Mental_health__2[[#This Row],[Depression]]="Yes",1,0)</f>
        <v>0</v>
      </c>
      <c r="N18">
        <f>IF(Student_Mental_health__2[[#This Row],[Anxiety]]="Yes",1,0)</f>
        <v>0</v>
      </c>
      <c r="O18">
        <f>IF(Student_Mental_health__2[[#This Row],[Panic attack]]="Yes",1,0)</f>
        <v>0</v>
      </c>
      <c r="P18">
        <v>0</v>
      </c>
      <c r="Q18">
        <f>IF(Student_Mental_health__2[[#This Row],[Specialist for a treatment]]="Yes",1,0)</f>
        <v>0</v>
      </c>
    </row>
    <row r="19" spans="1:17">
      <c r="A19" s="12">
        <v>44020</v>
      </c>
      <c r="B19" s="1">
        <v>0.53611111111111109</v>
      </c>
      <c r="C19" t="s">
        <v>31</v>
      </c>
      <c r="D19">
        <v>24</v>
      </c>
      <c r="E19" t="s">
        <v>87</v>
      </c>
      <c r="F19" t="s">
        <v>47</v>
      </c>
      <c r="G19" s="2" t="s">
        <v>62</v>
      </c>
      <c r="H19" t="s">
        <v>38</v>
      </c>
      <c r="I19" t="s">
        <v>38</v>
      </c>
      <c r="J19" t="s">
        <v>38</v>
      </c>
      <c r="K19" t="s">
        <v>38</v>
      </c>
      <c r="L19" t="s">
        <v>32</v>
      </c>
      <c r="M19">
        <f>IF(Student_Mental_health__2[[#This Row],[Depression]]="Yes",1,0)</f>
        <v>1</v>
      </c>
      <c r="N19">
        <f>IF(Student_Mental_health__2[[#This Row],[Anxiety]]="Yes",1,0)</f>
        <v>1</v>
      </c>
      <c r="O19">
        <f>IF(Student_Mental_health__2[[#This Row],[Panic attack]]="Yes",1,0)</f>
        <v>1</v>
      </c>
      <c r="P19">
        <v>1</v>
      </c>
      <c r="Q19">
        <f>IF(Student_Mental_health__2[[#This Row],[Specialist for a treatment]]="Yes",1,0)</f>
        <v>0</v>
      </c>
    </row>
    <row r="20" spans="1:17">
      <c r="A20" s="12">
        <v>44020</v>
      </c>
      <c r="B20" s="1">
        <v>0.54513888888888884</v>
      </c>
      <c r="C20" t="s">
        <v>31</v>
      </c>
      <c r="D20">
        <v>20</v>
      </c>
      <c r="E20" t="s">
        <v>45</v>
      </c>
      <c r="F20" t="s">
        <v>39</v>
      </c>
      <c r="G20" s="2" t="s">
        <v>65</v>
      </c>
      <c r="H20" t="s">
        <v>32</v>
      </c>
      <c r="I20" t="s">
        <v>32</v>
      </c>
      <c r="J20" t="s">
        <v>38</v>
      </c>
      <c r="K20" t="s">
        <v>32</v>
      </c>
      <c r="L20" t="s">
        <v>32</v>
      </c>
      <c r="M20">
        <f>IF(Student_Mental_health__2[[#This Row],[Depression]]="Yes",1,0)</f>
        <v>0</v>
      </c>
      <c r="N20">
        <f>IF(Student_Mental_health__2[[#This Row],[Anxiety]]="Yes",1,0)</f>
        <v>1</v>
      </c>
      <c r="O20">
        <f>IF(Student_Mental_health__2[[#This Row],[Panic attack]]="Yes",1,0)</f>
        <v>0</v>
      </c>
      <c r="P20">
        <v>1</v>
      </c>
      <c r="Q20">
        <f>IF(Student_Mental_health__2[[#This Row],[Specialist for a treatment]]="Yes",1,0)</f>
        <v>0</v>
      </c>
    </row>
    <row r="21" spans="1:17">
      <c r="A21" s="12">
        <v>44020</v>
      </c>
      <c r="B21" s="1">
        <v>0.54652777777777772</v>
      </c>
      <c r="C21" t="s">
        <v>31</v>
      </c>
      <c r="D21">
        <v>18</v>
      </c>
      <c r="E21" t="s">
        <v>81</v>
      </c>
      <c r="F21" t="s">
        <v>39</v>
      </c>
      <c r="G21" s="2" t="s">
        <v>65</v>
      </c>
      <c r="H21" t="s">
        <v>38</v>
      </c>
      <c r="I21" t="s">
        <v>38</v>
      </c>
      <c r="J21" t="s">
        <v>38</v>
      </c>
      <c r="K21" t="s">
        <v>38</v>
      </c>
      <c r="L21" t="s">
        <v>32</v>
      </c>
      <c r="M21">
        <f>IF(Student_Mental_health__2[[#This Row],[Depression]]="Yes",1,0)</f>
        <v>1</v>
      </c>
      <c r="N21">
        <f>IF(Student_Mental_health__2[[#This Row],[Anxiety]]="Yes",1,0)</f>
        <v>1</v>
      </c>
      <c r="O21">
        <f>IF(Student_Mental_health__2[[#This Row],[Panic attack]]="Yes",1,0)</f>
        <v>1</v>
      </c>
      <c r="P21">
        <v>1</v>
      </c>
      <c r="Q21">
        <f>IF(Student_Mental_health__2[[#This Row],[Specialist for a treatment]]="Yes",1,0)</f>
        <v>0</v>
      </c>
    </row>
    <row r="22" spans="1:17">
      <c r="A22" s="12">
        <v>44020</v>
      </c>
      <c r="B22" s="1">
        <v>0.55000000000000004</v>
      </c>
      <c r="C22" t="s">
        <v>31</v>
      </c>
      <c r="D22">
        <v>19</v>
      </c>
      <c r="E22" t="s">
        <v>35</v>
      </c>
      <c r="F22" t="s">
        <v>33</v>
      </c>
      <c r="G22" s="2" t="s">
        <v>62</v>
      </c>
      <c r="H22" t="s">
        <v>32</v>
      </c>
      <c r="I22" t="s">
        <v>32</v>
      </c>
      <c r="J22" t="s">
        <v>32</v>
      </c>
      <c r="K22" t="s">
        <v>38</v>
      </c>
      <c r="L22" t="s">
        <v>32</v>
      </c>
      <c r="M22">
        <f>IF(Student_Mental_health__2[[#This Row],[Depression]]="Yes",1,0)</f>
        <v>0</v>
      </c>
      <c r="N22">
        <f>IF(Student_Mental_health__2[[#This Row],[Anxiety]]="Yes",1,0)</f>
        <v>0</v>
      </c>
      <c r="O22">
        <f>IF(Student_Mental_health__2[[#This Row],[Panic attack]]="Yes",1,0)</f>
        <v>1</v>
      </c>
      <c r="P22">
        <v>1</v>
      </c>
      <c r="Q22">
        <f>IF(Student_Mental_health__2[[#This Row],[Specialist for a treatment]]="Yes",1,0)</f>
        <v>0</v>
      </c>
    </row>
    <row r="23" spans="1:17">
      <c r="A23" s="12">
        <v>44020</v>
      </c>
      <c r="B23" s="1">
        <v>0.55069444444444449</v>
      </c>
      <c r="C23" t="s">
        <v>31</v>
      </c>
      <c r="D23">
        <v>18</v>
      </c>
      <c r="E23" t="s">
        <v>40</v>
      </c>
      <c r="F23" t="s">
        <v>39</v>
      </c>
      <c r="G23" s="2" t="s">
        <v>62</v>
      </c>
      <c r="H23" t="s">
        <v>32</v>
      </c>
      <c r="I23" t="s">
        <v>32</v>
      </c>
      <c r="J23" t="s">
        <v>32</v>
      </c>
      <c r="K23" t="s">
        <v>32</v>
      </c>
      <c r="L23" t="s">
        <v>32</v>
      </c>
      <c r="M23">
        <f>IF(Student_Mental_health__2[[#This Row],[Depression]]="Yes",1,0)</f>
        <v>0</v>
      </c>
      <c r="N23">
        <f>IF(Student_Mental_health__2[[#This Row],[Anxiety]]="Yes",1,0)</f>
        <v>0</v>
      </c>
      <c r="O23">
        <f>IF(Student_Mental_health__2[[#This Row],[Panic attack]]="Yes",1,0)</f>
        <v>0</v>
      </c>
      <c r="P23">
        <v>0</v>
      </c>
      <c r="Q23">
        <f>IF(Student_Mental_health__2[[#This Row],[Specialist for a treatment]]="Yes",1,0)</f>
        <v>0</v>
      </c>
    </row>
    <row r="24" spans="1:17">
      <c r="A24" s="12">
        <v>44020</v>
      </c>
      <c r="B24" s="1">
        <v>0.55069444444444449</v>
      </c>
      <c r="C24" t="s">
        <v>31</v>
      </c>
      <c r="D24">
        <v>24</v>
      </c>
      <c r="E24" t="s">
        <v>41</v>
      </c>
      <c r="F24" t="s">
        <v>33</v>
      </c>
      <c r="G24" s="2" t="s">
        <v>65</v>
      </c>
      <c r="H24" t="s">
        <v>32</v>
      </c>
      <c r="I24" t="s">
        <v>32</v>
      </c>
      <c r="J24" t="s">
        <v>32</v>
      </c>
      <c r="K24" t="s">
        <v>32</v>
      </c>
      <c r="L24" t="s">
        <v>32</v>
      </c>
      <c r="M24">
        <f>IF(Student_Mental_health__2[[#This Row],[Depression]]="Yes",1,0)</f>
        <v>0</v>
      </c>
      <c r="N24">
        <f>IF(Student_Mental_health__2[[#This Row],[Anxiety]]="Yes",1,0)</f>
        <v>0</v>
      </c>
      <c r="O24">
        <f>IF(Student_Mental_health__2[[#This Row],[Panic attack]]="Yes",1,0)</f>
        <v>0</v>
      </c>
      <c r="P24">
        <v>0</v>
      </c>
      <c r="Q24">
        <f>IF(Student_Mental_health__2[[#This Row],[Specialist for a treatment]]="Yes",1,0)</f>
        <v>0</v>
      </c>
    </row>
    <row r="25" spans="1:17">
      <c r="A25" s="12">
        <v>44020</v>
      </c>
      <c r="B25" s="1">
        <v>0.55208333333333337</v>
      </c>
      <c r="C25" t="s">
        <v>31</v>
      </c>
      <c r="D25">
        <v>24</v>
      </c>
      <c r="E25" t="s">
        <v>35</v>
      </c>
      <c r="F25" t="s">
        <v>33</v>
      </c>
      <c r="G25" s="2" t="s">
        <v>62</v>
      </c>
      <c r="H25" t="s">
        <v>32</v>
      </c>
      <c r="I25" t="s">
        <v>32</v>
      </c>
      <c r="J25" t="s">
        <v>32</v>
      </c>
      <c r="K25" t="s">
        <v>32</v>
      </c>
      <c r="L25" t="s">
        <v>32</v>
      </c>
      <c r="M25">
        <f>IF(Student_Mental_health__2[[#This Row],[Depression]]="Yes",1,0)</f>
        <v>0</v>
      </c>
      <c r="N25">
        <f>IF(Student_Mental_health__2[[#This Row],[Anxiety]]="Yes",1,0)</f>
        <v>0</v>
      </c>
      <c r="O25">
        <f>IF(Student_Mental_health__2[[#This Row],[Panic attack]]="Yes",1,0)</f>
        <v>0</v>
      </c>
      <c r="P25">
        <v>0</v>
      </c>
      <c r="Q25">
        <f>IF(Student_Mental_health__2[[#This Row],[Specialist for a treatment]]="Yes",1,0)</f>
        <v>0</v>
      </c>
    </row>
    <row r="26" spans="1:17">
      <c r="A26" s="12">
        <v>44020</v>
      </c>
      <c r="B26" s="1">
        <v>0.55347222222222225</v>
      </c>
      <c r="C26" t="s">
        <v>31</v>
      </c>
      <c r="D26">
        <v>23</v>
      </c>
      <c r="E26" t="s">
        <v>41</v>
      </c>
      <c r="F26" t="s">
        <v>44</v>
      </c>
      <c r="G26" s="2" t="s">
        <v>65</v>
      </c>
      <c r="H26" t="s">
        <v>32</v>
      </c>
      <c r="I26" t="s">
        <v>38</v>
      </c>
      <c r="J26" t="s">
        <v>38</v>
      </c>
      <c r="K26" t="s">
        <v>38</v>
      </c>
      <c r="L26" t="s">
        <v>32</v>
      </c>
      <c r="M26">
        <f>IF(Student_Mental_health__2[[#This Row],[Depression]]="Yes",1,0)</f>
        <v>1</v>
      </c>
      <c r="N26">
        <f>IF(Student_Mental_health__2[[#This Row],[Anxiety]]="Yes",1,0)</f>
        <v>1</v>
      </c>
      <c r="O26">
        <f>IF(Student_Mental_health__2[[#This Row],[Panic attack]]="Yes",1,0)</f>
        <v>1</v>
      </c>
      <c r="P26">
        <v>1</v>
      </c>
      <c r="Q26">
        <f>IF(Student_Mental_health__2[[#This Row],[Specialist for a treatment]]="Yes",1,0)</f>
        <v>0</v>
      </c>
    </row>
    <row r="27" spans="1:17">
      <c r="A27" s="12">
        <v>44020</v>
      </c>
      <c r="B27" s="1">
        <v>0.56180555555555556</v>
      </c>
      <c r="C27" t="s">
        <v>31</v>
      </c>
      <c r="D27">
        <v>18</v>
      </c>
      <c r="E27" t="s">
        <v>88</v>
      </c>
      <c r="F27" t="s">
        <v>33</v>
      </c>
      <c r="G27" s="2" t="s">
        <v>65</v>
      </c>
      <c r="H27" t="s">
        <v>32</v>
      </c>
      <c r="I27" t="s">
        <v>32</v>
      </c>
      <c r="J27" t="s">
        <v>32</v>
      </c>
      <c r="K27" t="s">
        <v>32</v>
      </c>
      <c r="L27" t="s">
        <v>32</v>
      </c>
      <c r="M27">
        <f>IF(Student_Mental_health__2[[#This Row],[Depression]]="Yes",1,0)</f>
        <v>0</v>
      </c>
      <c r="N27">
        <f>IF(Student_Mental_health__2[[#This Row],[Anxiety]]="Yes",1,0)</f>
        <v>0</v>
      </c>
      <c r="O27">
        <f>IF(Student_Mental_health__2[[#This Row],[Panic attack]]="Yes",1,0)</f>
        <v>0</v>
      </c>
      <c r="P27">
        <v>0</v>
      </c>
      <c r="Q27">
        <f>IF(Student_Mental_health__2[[#This Row],[Specialist for a treatment]]="Yes",1,0)</f>
        <v>0</v>
      </c>
    </row>
    <row r="28" spans="1:17">
      <c r="A28" s="12">
        <v>44020</v>
      </c>
      <c r="B28" s="1">
        <v>0.56597222222222221</v>
      </c>
      <c r="C28" t="s">
        <v>31</v>
      </c>
      <c r="D28">
        <v>19</v>
      </c>
      <c r="E28" t="s">
        <v>35</v>
      </c>
      <c r="F28" t="s">
        <v>33</v>
      </c>
      <c r="G28" s="2" t="s">
        <v>65</v>
      </c>
      <c r="H28" t="s">
        <v>32</v>
      </c>
      <c r="I28" t="s">
        <v>32</v>
      </c>
      <c r="J28" t="s">
        <v>32</v>
      </c>
      <c r="K28" t="s">
        <v>32</v>
      </c>
      <c r="L28" t="s">
        <v>32</v>
      </c>
      <c r="M28">
        <f>IF(Student_Mental_health__2[[#This Row],[Depression]]="Yes",1,0)</f>
        <v>0</v>
      </c>
      <c r="N28">
        <f>IF(Student_Mental_health__2[[#This Row],[Anxiety]]="Yes",1,0)</f>
        <v>0</v>
      </c>
      <c r="O28">
        <f>IF(Student_Mental_health__2[[#This Row],[Panic attack]]="Yes",1,0)</f>
        <v>0</v>
      </c>
      <c r="P28">
        <v>0</v>
      </c>
      <c r="Q28">
        <f>IF(Student_Mental_health__2[[#This Row],[Specialist for a treatment]]="Yes",1,0)</f>
        <v>0</v>
      </c>
    </row>
    <row r="29" spans="1:17">
      <c r="A29" s="12">
        <v>44020</v>
      </c>
      <c r="B29" s="1">
        <v>0.57013888888888886</v>
      </c>
      <c r="C29" t="s">
        <v>37</v>
      </c>
      <c r="D29">
        <v>18</v>
      </c>
      <c r="E29" t="s">
        <v>35</v>
      </c>
      <c r="F29" t="s">
        <v>39</v>
      </c>
      <c r="G29" s="2" t="s">
        <v>62</v>
      </c>
      <c r="H29" t="s">
        <v>38</v>
      </c>
      <c r="I29" t="s">
        <v>38</v>
      </c>
      <c r="J29" t="s">
        <v>38</v>
      </c>
      <c r="K29" t="s">
        <v>32</v>
      </c>
      <c r="L29" t="s">
        <v>32</v>
      </c>
      <c r="M29">
        <f>IF(Student_Mental_health__2[[#This Row],[Depression]]="Yes",1,0)</f>
        <v>1</v>
      </c>
      <c r="N29">
        <f>IF(Student_Mental_health__2[[#This Row],[Anxiety]]="Yes",1,0)</f>
        <v>1</v>
      </c>
      <c r="O29">
        <f>IF(Student_Mental_health__2[[#This Row],[Panic attack]]="Yes",1,0)</f>
        <v>0</v>
      </c>
      <c r="P29">
        <v>1</v>
      </c>
      <c r="Q29">
        <f>IF(Student_Mental_health__2[[#This Row],[Specialist for a treatment]]="Yes",1,0)</f>
        <v>0</v>
      </c>
    </row>
    <row r="30" spans="1:17">
      <c r="A30" s="12">
        <v>44020</v>
      </c>
      <c r="B30" s="1">
        <v>0.58194444444444449</v>
      </c>
      <c r="C30" t="s">
        <v>31</v>
      </c>
      <c r="D30">
        <v>24</v>
      </c>
      <c r="E30" t="s">
        <v>45</v>
      </c>
      <c r="F30" t="s">
        <v>44</v>
      </c>
      <c r="G30" s="2" t="s">
        <v>65</v>
      </c>
      <c r="H30" t="s">
        <v>38</v>
      </c>
      <c r="I30" t="s">
        <v>38</v>
      </c>
      <c r="J30" t="s">
        <v>38</v>
      </c>
      <c r="K30" t="s">
        <v>38</v>
      </c>
      <c r="L30" t="s">
        <v>38</v>
      </c>
      <c r="M30">
        <f>IF(Student_Mental_health__2[[#This Row],[Depression]]="Yes",1,0)</f>
        <v>1</v>
      </c>
      <c r="N30">
        <f>IF(Student_Mental_health__2[[#This Row],[Anxiety]]="Yes",1,0)</f>
        <v>1</v>
      </c>
      <c r="O30">
        <f>IF(Student_Mental_health__2[[#This Row],[Panic attack]]="Yes",1,0)</f>
        <v>1</v>
      </c>
      <c r="P30">
        <v>1</v>
      </c>
      <c r="Q30">
        <f>IF(Student_Mental_health__2[[#This Row],[Specialist for a treatment]]="Yes",1,0)</f>
        <v>1</v>
      </c>
    </row>
    <row r="31" spans="1:17">
      <c r="A31" s="12">
        <v>44020</v>
      </c>
      <c r="B31" s="1">
        <v>0.58680555555555558</v>
      </c>
      <c r="C31" t="s">
        <v>31</v>
      </c>
      <c r="D31">
        <v>24</v>
      </c>
      <c r="E31" t="s">
        <v>41</v>
      </c>
      <c r="F31" t="s">
        <v>47</v>
      </c>
      <c r="G31" s="2" t="s">
        <v>65</v>
      </c>
      <c r="H31" t="s">
        <v>32</v>
      </c>
      <c r="I31" t="s">
        <v>32</v>
      </c>
      <c r="J31" t="s">
        <v>32</v>
      </c>
      <c r="K31" t="s">
        <v>32</v>
      </c>
      <c r="L31" t="s">
        <v>32</v>
      </c>
      <c r="M31">
        <f>IF(Student_Mental_health__2[[#This Row],[Depression]]="Yes",1,0)</f>
        <v>0</v>
      </c>
      <c r="N31">
        <f>IF(Student_Mental_health__2[[#This Row],[Anxiety]]="Yes",1,0)</f>
        <v>0</v>
      </c>
      <c r="O31">
        <f>IF(Student_Mental_health__2[[#This Row],[Panic attack]]="Yes",1,0)</f>
        <v>0</v>
      </c>
      <c r="P31">
        <v>0</v>
      </c>
      <c r="Q31">
        <f>IF(Student_Mental_health__2[[#This Row],[Specialist for a treatment]]="Yes",1,0)</f>
        <v>0</v>
      </c>
    </row>
    <row r="32" spans="1:17">
      <c r="A32" s="12">
        <v>44020</v>
      </c>
      <c r="B32" s="1">
        <v>0.6020833333333333</v>
      </c>
      <c r="C32" t="s">
        <v>31</v>
      </c>
      <c r="D32">
        <v>23</v>
      </c>
      <c r="E32" t="s">
        <v>77</v>
      </c>
      <c r="F32" t="s">
        <v>39</v>
      </c>
      <c r="G32" s="2" t="s">
        <v>62</v>
      </c>
      <c r="H32" t="s">
        <v>32</v>
      </c>
      <c r="I32" t="s">
        <v>32</v>
      </c>
      <c r="J32" t="s">
        <v>32</v>
      </c>
      <c r="K32" t="s">
        <v>32</v>
      </c>
      <c r="L32" t="s">
        <v>32</v>
      </c>
      <c r="M32">
        <f>IF(Student_Mental_health__2[[#This Row],[Depression]]="Yes",1,0)</f>
        <v>0</v>
      </c>
      <c r="N32">
        <f>IF(Student_Mental_health__2[[#This Row],[Anxiety]]="Yes",1,0)</f>
        <v>0</v>
      </c>
      <c r="O32">
        <f>IF(Student_Mental_health__2[[#This Row],[Panic attack]]="Yes",1,0)</f>
        <v>0</v>
      </c>
      <c r="P32">
        <v>0</v>
      </c>
      <c r="Q32">
        <f>IF(Student_Mental_health__2[[#This Row],[Specialist for a treatment]]="Yes",1,0)</f>
        <v>0</v>
      </c>
    </row>
    <row r="33" spans="1:17">
      <c r="A33" s="12">
        <v>44020</v>
      </c>
      <c r="B33" s="1">
        <v>0.60347222222222219</v>
      </c>
      <c r="C33" t="s">
        <v>37</v>
      </c>
      <c r="D33">
        <v>18</v>
      </c>
      <c r="E33" t="s">
        <v>41</v>
      </c>
      <c r="F33" t="s">
        <v>39</v>
      </c>
      <c r="G33" s="2" t="s">
        <v>62</v>
      </c>
      <c r="H33" t="s">
        <v>32</v>
      </c>
      <c r="I33" t="s">
        <v>32</v>
      </c>
      <c r="J33" t="s">
        <v>32</v>
      </c>
      <c r="K33" t="s">
        <v>32</v>
      </c>
      <c r="L33" t="s">
        <v>32</v>
      </c>
      <c r="M33">
        <f>IF(Student_Mental_health__2[[#This Row],[Depression]]="Yes",1,0)</f>
        <v>0</v>
      </c>
      <c r="N33">
        <f>IF(Student_Mental_health__2[[#This Row],[Anxiety]]="Yes",1,0)</f>
        <v>0</v>
      </c>
      <c r="O33">
        <f>IF(Student_Mental_health__2[[#This Row],[Panic attack]]="Yes",1,0)</f>
        <v>0</v>
      </c>
      <c r="P33">
        <v>0</v>
      </c>
      <c r="Q33">
        <f>IF(Student_Mental_health__2[[#This Row],[Specialist for a treatment]]="Yes",1,0)</f>
        <v>0</v>
      </c>
    </row>
    <row r="34" spans="1:17">
      <c r="A34" s="12">
        <v>44020</v>
      </c>
      <c r="B34" s="1">
        <v>0.60347222222222219</v>
      </c>
      <c r="C34" t="s">
        <v>37</v>
      </c>
      <c r="D34">
        <v>19</v>
      </c>
      <c r="E34" t="s">
        <v>41</v>
      </c>
      <c r="F34" t="s">
        <v>33</v>
      </c>
      <c r="G34" s="2" t="s">
        <v>65</v>
      </c>
      <c r="H34" t="s">
        <v>32</v>
      </c>
      <c r="I34" t="s">
        <v>32</v>
      </c>
      <c r="J34" t="s">
        <v>32</v>
      </c>
      <c r="K34" t="s">
        <v>38</v>
      </c>
      <c r="L34" t="s">
        <v>32</v>
      </c>
      <c r="M34">
        <f>IF(Student_Mental_health__2[[#This Row],[Depression]]="Yes",1,0)</f>
        <v>0</v>
      </c>
      <c r="N34">
        <f>IF(Student_Mental_health__2[[#This Row],[Anxiety]]="Yes",1,0)</f>
        <v>0</v>
      </c>
      <c r="O34">
        <f>IF(Student_Mental_health__2[[#This Row],[Panic attack]]="Yes",1,0)</f>
        <v>1</v>
      </c>
      <c r="P34">
        <v>1</v>
      </c>
      <c r="Q34">
        <f>IF(Student_Mental_health__2[[#This Row],[Specialist for a treatment]]="Yes",1,0)</f>
        <v>0</v>
      </c>
    </row>
    <row r="35" spans="1:17">
      <c r="A35" s="12">
        <v>44020</v>
      </c>
      <c r="B35" s="1">
        <v>0.60486111111111107</v>
      </c>
      <c r="C35" t="s">
        <v>37</v>
      </c>
      <c r="D35">
        <v>18</v>
      </c>
      <c r="E35" t="s">
        <v>41</v>
      </c>
      <c r="F35" t="s">
        <v>39</v>
      </c>
      <c r="G35" s="2" t="s">
        <v>65</v>
      </c>
      <c r="H35" t="s">
        <v>38</v>
      </c>
      <c r="I35" t="s">
        <v>38</v>
      </c>
      <c r="J35" t="s">
        <v>38</v>
      </c>
      <c r="K35" t="s">
        <v>32</v>
      </c>
      <c r="L35" t="s">
        <v>38</v>
      </c>
      <c r="M35">
        <f>IF(Student_Mental_health__2[[#This Row],[Depression]]="Yes",1,0)</f>
        <v>1</v>
      </c>
      <c r="N35">
        <f>IF(Student_Mental_health__2[[#This Row],[Anxiety]]="Yes",1,0)</f>
        <v>1</v>
      </c>
      <c r="O35">
        <f>IF(Student_Mental_health__2[[#This Row],[Panic attack]]="Yes",1,0)</f>
        <v>0</v>
      </c>
      <c r="P35">
        <v>1</v>
      </c>
      <c r="Q35">
        <f>IF(Student_Mental_health__2[[#This Row],[Specialist for a treatment]]="Yes",1,0)</f>
        <v>1</v>
      </c>
    </row>
    <row r="36" spans="1:17">
      <c r="A36" s="12">
        <v>44020</v>
      </c>
      <c r="B36" s="1">
        <v>0.6118055555555556</v>
      </c>
      <c r="C36" t="s">
        <v>31</v>
      </c>
      <c r="D36">
        <v>19</v>
      </c>
      <c r="E36" t="s">
        <v>45</v>
      </c>
      <c r="F36" t="s">
        <v>33</v>
      </c>
      <c r="G36" s="2" t="s">
        <v>62</v>
      </c>
      <c r="H36" t="s">
        <v>32</v>
      </c>
      <c r="I36" t="s">
        <v>38</v>
      </c>
      <c r="J36" t="s">
        <v>38</v>
      </c>
      <c r="K36" t="s">
        <v>38</v>
      </c>
      <c r="L36" t="s">
        <v>32</v>
      </c>
      <c r="M36">
        <f>IF(Student_Mental_health__2[[#This Row],[Depression]]="Yes",1,0)</f>
        <v>1</v>
      </c>
      <c r="N36">
        <f>IF(Student_Mental_health__2[[#This Row],[Anxiety]]="Yes",1,0)</f>
        <v>1</v>
      </c>
      <c r="O36">
        <f>IF(Student_Mental_health__2[[#This Row],[Panic attack]]="Yes",1,0)</f>
        <v>1</v>
      </c>
      <c r="P36">
        <v>1</v>
      </c>
      <c r="Q36">
        <f>IF(Student_Mental_health__2[[#This Row],[Specialist for a treatment]]="Yes",1,0)</f>
        <v>0</v>
      </c>
    </row>
    <row r="37" spans="1:17">
      <c r="A37" s="12">
        <v>44020</v>
      </c>
      <c r="B37" s="1">
        <v>0.61319444444444449</v>
      </c>
      <c r="C37" t="s">
        <v>31</v>
      </c>
      <c r="D37">
        <v>18</v>
      </c>
      <c r="E37" t="s">
        <v>35</v>
      </c>
      <c r="F37" t="s">
        <v>33</v>
      </c>
      <c r="G37" s="2" t="s">
        <v>56</v>
      </c>
      <c r="H37" t="s">
        <v>32</v>
      </c>
      <c r="I37" t="s">
        <v>32</v>
      </c>
      <c r="J37" t="s">
        <v>32</v>
      </c>
      <c r="K37" t="s">
        <v>32</v>
      </c>
      <c r="L37" t="s">
        <v>32</v>
      </c>
      <c r="M37">
        <f>IF(Student_Mental_health__2[[#This Row],[Depression]]="Yes",1,0)</f>
        <v>0</v>
      </c>
      <c r="N37">
        <f>IF(Student_Mental_health__2[[#This Row],[Anxiety]]="Yes",1,0)</f>
        <v>0</v>
      </c>
      <c r="O37">
        <f>IF(Student_Mental_health__2[[#This Row],[Panic attack]]="Yes",1,0)</f>
        <v>0</v>
      </c>
      <c r="P37">
        <v>0</v>
      </c>
      <c r="Q37">
        <f>IF(Student_Mental_health__2[[#This Row],[Specialist for a treatment]]="Yes",1,0)</f>
        <v>0</v>
      </c>
    </row>
    <row r="38" spans="1:17">
      <c r="A38" s="12">
        <v>44020</v>
      </c>
      <c r="B38" s="1">
        <v>0.61319444444444449</v>
      </c>
      <c r="C38" t="s">
        <v>31</v>
      </c>
      <c r="D38">
        <v>18</v>
      </c>
      <c r="E38" t="s">
        <v>57</v>
      </c>
      <c r="F38" t="s">
        <v>44</v>
      </c>
      <c r="G38" s="2" t="s">
        <v>62</v>
      </c>
      <c r="H38" t="s">
        <v>32</v>
      </c>
      <c r="I38" t="s">
        <v>38</v>
      </c>
      <c r="J38" t="s">
        <v>38</v>
      </c>
      <c r="K38" t="s">
        <v>32</v>
      </c>
      <c r="L38" t="s">
        <v>32</v>
      </c>
      <c r="M38">
        <f>IF(Student_Mental_health__2[[#This Row],[Depression]]="Yes",1,0)</f>
        <v>1</v>
      </c>
      <c r="N38">
        <f>IF(Student_Mental_health__2[[#This Row],[Anxiety]]="Yes",1,0)</f>
        <v>1</v>
      </c>
      <c r="O38">
        <f>IF(Student_Mental_health__2[[#This Row],[Panic attack]]="Yes",1,0)</f>
        <v>0</v>
      </c>
      <c r="P38">
        <v>1</v>
      </c>
      <c r="Q38">
        <f>IF(Student_Mental_health__2[[#This Row],[Specialist for a treatment]]="Yes",1,0)</f>
        <v>0</v>
      </c>
    </row>
    <row r="39" spans="1:17">
      <c r="A39" s="12">
        <v>44020</v>
      </c>
      <c r="B39" s="1">
        <v>0.61458333333333337</v>
      </c>
      <c r="C39" t="s">
        <v>31</v>
      </c>
      <c r="D39">
        <v>19</v>
      </c>
      <c r="E39" t="s">
        <v>45</v>
      </c>
      <c r="F39" t="s">
        <v>33</v>
      </c>
      <c r="G39" s="2" t="s">
        <v>59</v>
      </c>
      <c r="H39" t="s">
        <v>32</v>
      </c>
      <c r="I39" t="s">
        <v>38</v>
      </c>
      <c r="J39" t="s">
        <v>38</v>
      </c>
      <c r="K39" t="s">
        <v>38</v>
      </c>
      <c r="L39" t="s">
        <v>32</v>
      </c>
      <c r="M39">
        <f>IF(Student_Mental_health__2[[#This Row],[Depression]]="Yes",1,0)</f>
        <v>1</v>
      </c>
      <c r="N39">
        <f>IF(Student_Mental_health__2[[#This Row],[Anxiety]]="Yes",1,0)</f>
        <v>1</v>
      </c>
      <c r="O39">
        <f>IF(Student_Mental_health__2[[#This Row],[Panic attack]]="Yes",1,0)</f>
        <v>1</v>
      </c>
      <c r="P39">
        <v>1</v>
      </c>
      <c r="Q39">
        <f>IF(Student_Mental_health__2[[#This Row],[Specialist for a treatment]]="Yes",1,0)</f>
        <v>0</v>
      </c>
    </row>
    <row r="40" spans="1:17">
      <c r="A40" s="12">
        <v>44020</v>
      </c>
      <c r="B40" s="1">
        <v>0.61597222222222225</v>
      </c>
      <c r="C40" t="s">
        <v>31</v>
      </c>
      <c r="D40">
        <v>18</v>
      </c>
      <c r="E40" t="s">
        <v>54</v>
      </c>
      <c r="F40" t="s">
        <v>33</v>
      </c>
      <c r="G40" s="2" t="s">
        <v>65</v>
      </c>
      <c r="H40" t="s">
        <v>32</v>
      </c>
      <c r="I40" t="s">
        <v>32</v>
      </c>
      <c r="J40" t="s">
        <v>32</v>
      </c>
      <c r="K40" t="s">
        <v>32</v>
      </c>
      <c r="L40" t="s">
        <v>32</v>
      </c>
      <c r="M40">
        <f>IF(Student_Mental_health__2[[#This Row],[Depression]]="Yes",1,0)</f>
        <v>0</v>
      </c>
      <c r="N40">
        <f>IF(Student_Mental_health__2[[#This Row],[Anxiety]]="Yes",1,0)</f>
        <v>0</v>
      </c>
      <c r="O40">
        <f>IF(Student_Mental_health__2[[#This Row],[Panic attack]]="Yes",1,0)</f>
        <v>0</v>
      </c>
      <c r="P40">
        <v>0</v>
      </c>
      <c r="Q40">
        <f>IF(Student_Mental_health__2[[#This Row],[Specialist for a treatment]]="Yes",1,0)</f>
        <v>0</v>
      </c>
    </row>
    <row r="41" spans="1:17">
      <c r="A41" s="12">
        <v>44020</v>
      </c>
      <c r="B41" s="1">
        <v>0.62222222222222223</v>
      </c>
      <c r="C41" t="s">
        <v>31</v>
      </c>
      <c r="D41">
        <v>24</v>
      </c>
      <c r="E41" t="s">
        <v>35</v>
      </c>
      <c r="F41" t="s">
        <v>39</v>
      </c>
      <c r="G41" s="2" t="s">
        <v>59</v>
      </c>
      <c r="H41" t="s">
        <v>38</v>
      </c>
      <c r="I41" t="s">
        <v>38</v>
      </c>
      <c r="J41" t="s">
        <v>32</v>
      </c>
      <c r="K41" t="s">
        <v>38</v>
      </c>
      <c r="L41" t="s">
        <v>38</v>
      </c>
      <c r="M41">
        <f>IF(Student_Mental_health__2[[#This Row],[Depression]]="Yes",1,0)</f>
        <v>1</v>
      </c>
      <c r="N41">
        <f>IF(Student_Mental_health__2[[#This Row],[Anxiety]]="Yes",1,0)</f>
        <v>0</v>
      </c>
      <c r="O41">
        <f>IF(Student_Mental_health__2[[#This Row],[Panic attack]]="Yes",1,0)</f>
        <v>1</v>
      </c>
      <c r="P41">
        <v>1</v>
      </c>
      <c r="Q41">
        <f>IF(Student_Mental_health__2[[#This Row],[Specialist for a treatment]]="Yes",1,0)</f>
        <v>1</v>
      </c>
    </row>
    <row r="42" spans="1:17">
      <c r="A42" s="12">
        <v>44020</v>
      </c>
      <c r="B42" s="1">
        <v>0.62291666666666667</v>
      </c>
      <c r="C42" t="s">
        <v>31</v>
      </c>
      <c r="D42">
        <v>24</v>
      </c>
      <c r="E42" t="s">
        <v>45</v>
      </c>
      <c r="F42" t="s">
        <v>44</v>
      </c>
      <c r="G42" s="2" t="s">
        <v>62</v>
      </c>
      <c r="H42" t="s">
        <v>32</v>
      </c>
      <c r="I42" t="s">
        <v>32</v>
      </c>
      <c r="J42" t="s">
        <v>38</v>
      </c>
      <c r="K42" t="s">
        <v>32</v>
      </c>
      <c r="L42" t="s">
        <v>32</v>
      </c>
      <c r="M42">
        <f>IF(Student_Mental_health__2[[#This Row],[Depression]]="Yes",1,0)</f>
        <v>0</v>
      </c>
      <c r="N42">
        <f>IF(Student_Mental_health__2[[#This Row],[Anxiety]]="Yes",1,0)</f>
        <v>1</v>
      </c>
      <c r="O42">
        <f>IF(Student_Mental_health__2[[#This Row],[Panic attack]]="Yes",1,0)</f>
        <v>0</v>
      </c>
      <c r="P42">
        <v>1</v>
      </c>
      <c r="Q42">
        <f>IF(Student_Mental_health__2[[#This Row],[Specialist for a treatment]]="Yes",1,0)</f>
        <v>0</v>
      </c>
    </row>
    <row r="43" spans="1:17">
      <c r="A43" s="12">
        <v>44020</v>
      </c>
      <c r="B43" s="1">
        <v>0.62291666666666667</v>
      </c>
      <c r="C43" t="s">
        <v>31</v>
      </c>
      <c r="D43">
        <v>22</v>
      </c>
      <c r="E43" t="s">
        <v>35</v>
      </c>
      <c r="F43" t="s">
        <v>47</v>
      </c>
      <c r="G43" s="2" t="s">
        <v>65</v>
      </c>
      <c r="H43" t="s">
        <v>32</v>
      </c>
      <c r="I43" t="s">
        <v>32</v>
      </c>
      <c r="J43" t="s">
        <v>32</v>
      </c>
      <c r="K43" t="s">
        <v>32</v>
      </c>
      <c r="L43" t="s">
        <v>32</v>
      </c>
      <c r="M43">
        <f>IF(Student_Mental_health__2[[#This Row],[Depression]]="Yes",1,0)</f>
        <v>0</v>
      </c>
      <c r="N43">
        <f>IF(Student_Mental_health__2[[#This Row],[Anxiety]]="Yes",1,0)</f>
        <v>0</v>
      </c>
      <c r="O43">
        <f>IF(Student_Mental_health__2[[#This Row],[Panic attack]]="Yes",1,0)</f>
        <v>0</v>
      </c>
      <c r="P43">
        <v>0</v>
      </c>
      <c r="Q43">
        <f>IF(Student_Mental_health__2[[#This Row],[Specialist for a treatment]]="Yes",1,0)</f>
        <v>0</v>
      </c>
    </row>
    <row r="44" spans="1:17">
      <c r="A44" s="12">
        <v>44020</v>
      </c>
      <c r="B44" s="1">
        <v>0.62361111111111112</v>
      </c>
      <c r="C44" t="s">
        <v>31</v>
      </c>
      <c r="D44">
        <v>20</v>
      </c>
      <c r="E44" t="s">
        <v>85</v>
      </c>
      <c r="F44" t="s">
        <v>39</v>
      </c>
      <c r="G44" s="2" t="s">
        <v>62</v>
      </c>
      <c r="H44" t="s">
        <v>32</v>
      </c>
      <c r="I44" t="s">
        <v>38</v>
      </c>
      <c r="J44" t="s">
        <v>32</v>
      </c>
      <c r="K44" t="s">
        <v>32</v>
      </c>
      <c r="L44" t="s">
        <v>32</v>
      </c>
      <c r="M44">
        <f>IF(Student_Mental_health__2[[#This Row],[Depression]]="Yes",1,0)</f>
        <v>1</v>
      </c>
      <c r="N44">
        <f>IF(Student_Mental_health__2[[#This Row],[Anxiety]]="Yes",1,0)</f>
        <v>0</v>
      </c>
      <c r="O44">
        <f>IF(Student_Mental_health__2[[#This Row],[Panic attack]]="Yes",1,0)</f>
        <v>0</v>
      </c>
      <c r="P44">
        <v>1</v>
      </c>
      <c r="Q44">
        <f>IF(Student_Mental_health__2[[#This Row],[Specialist for a treatment]]="Yes",1,0)</f>
        <v>0</v>
      </c>
    </row>
    <row r="45" spans="1:17">
      <c r="A45" s="12">
        <v>44020</v>
      </c>
      <c r="B45" s="1">
        <v>0.62986111111111109</v>
      </c>
      <c r="C45" t="s">
        <v>37</v>
      </c>
      <c r="D45">
        <v>19</v>
      </c>
      <c r="E45" t="s">
        <v>45</v>
      </c>
      <c r="F45" t="s">
        <v>33</v>
      </c>
      <c r="G45" s="2" t="s">
        <v>53</v>
      </c>
      <c r="H45" t="s">
        <v>32</v>
      </c>
      <c r="I45" t="s">
        <v>32</v>
      </c>
      <c r="J45" t="s">
        <v>32</v>
      </c>
      <c r="K45" t="s">
        <v>32</v>
      </c>
      <c r="L45" t="s">
        <v>32</v>
      </c>
      <c r="M45">
        <f>IF(Student_Mental_health__2[[#This Row],[Depression]]="Yes",1,0)</f>
        <v>0</v>
      </c>
      <c r="N45">
        <f>IF(Student_Mental_health__2[[#This Row],[Anxiety]]="Yes",1,0)</f>
        <v>0</v>
      </c>
      <c r="O45">
        <f>IF(Student_Mental_health__2[[#This Row],[Panic attack]]="Yes",1,0)</f>
        <v>0</v>
      </c>
      <c r="P45">
        <v>0</v>
      </c>
      <c r="Q45">
        <f>IF(Student_Mental_health__2[[#This Row],[Specialist for a treatment]]="Yes",1,0)</f>
        <v>0</v>
      </c>
    </row>
    <row r="46" spans="1:17">
      <c r="A46" s="12">
        <v>44020</v>
      </c>
      <c r="B46" s="1">
        <v>0.63055555555555554</v>
      </c>
      <c r="C46" t="s">
        <v>37</v>
      </c>
      <c r="D46">
        <v>23</v>
      </c>
      <c r="E46" t="s">
        <v>84</v>
      </c>
      <c r="F46" t="s">
        <v>39</v>
      </c>
      <c r="G46" s="2" t="s">
        <v>65</v>
      </c>
      <c r="H46" t="s">
        <v>32</v>
      </c>
      <c r="I46" t="s">
        <v>32</v>
      </c>
      <c r="J46" t="s">
        <v>32</v>
      </c>
      <c r="K46" t="s">
        <v>38</v>
      </c>
      <c r="L46" t="s">
        <v>32</v>
      </c>
      <c r="M46">
        <f>IF(Student_Mental_health__2[[#This Row],[Depression]]="Yes",1,0)</f>
        <v>0</v>
      </c>
      <c r="N46">
        <f>IF(Student_Mental_health__2[[#This Row],[Anxiety]]="Yes",1,0)</f>
        <v>0</v>
      </c>
      <c r="O46">
        <f>IF(Student_Mental_health__2[[#This Row],[Panic attack]]="Yes",1,0)</f>
        <v>1</v>
      </c>
      <c r="P46">
        <v>1</v>
      </c>
      <c r="Q46">
        <f>IF(Student_Mental_health__2[[#This Row],[Specialist for a treatment]]="Yes",1,0)</f>
        <v>0</v>
      </c>
    </row>
    <row r="47" spans="1:17">
      <c r="A47" s="12">
        <v>44020</v>
      </c>
      <c r="B47" s="1">
        <v>0.63124999999999998</v>
      </c>
      <c r="C47" t="s">
        <v>37</v>
      </c>
      <c r="D47">
        <v>18</v>
      </c>
      <c r="E47" t="s">
        <v>41</v>
      </c>
      <c r="F47" t="s">
        <v>33</v>
      </c>
      <c r="G47" s="2" t="s">
        <v>65</v>
      </c>
      <c r="H47" t="s">
        <v>32</v>
      </c>
      <c r="I47" t="s">
        <v>32</v>
      </c>
      <c r="J47" t="s">
        <v>38</v>
      </c>
      <c r="K47" t="s">
        <v>38</v>
      </c>
      <c r="L47" t="s">
        <v>32</v>
      </c>
      <c r="M47">
        <f>IF(Student_Mental_health__2[[#This Row],[Depression]]="Yes",1,0)</f>
        <v>0</v>
      </c>
      <c r="N47">
        <f>IF(Student_Mental_health__2[[#This Row],[Anxiety]]="Yes",1,0)</f>
        <v>1</v>
      </c>
      <c r="O47">
        <f>IF(Student_Mental_health__2[[#This Row],[Panic attack]]="Yes",1,0)</f>
        <v>1</v>
      </c>
      <c r="P47">
        <v>1</v>
      </c>
      <c r="Q47">
        <f>IF(Student_Mental_health__2[[#This Row],[Specialist for a treatment]]="Yes",1,0)</f>
        <v>0</v>
      </c>
    </row>
    <row r="48" spans="1:17">
      <c r="A48" s="12">
        <v>44020</v>
      </c>
      <c r="B48" s="1">
        <v>0.6333333333333333</v>
      </c>
      <c r="C48" t="s">
        <v>31</v>
      </c>
      <c r="D48">
        <v>19</v>
      </c>
      <c r="E48" t="s">
        <v>35</v>
      </c>
      <c r="F48" t="s">
        <v>33</v>
      </c>
      <c r="G48" s="2" t="s">
        <v>65</v>
      </c>
      <c r="H48" t="s">
        <v>32</v>
      </c>
      <c r="I48" t="s">
        <v>32</v>
      </c>
      <c r="J48" t="s">
        <v>38</v>
      </c>
      <c r="K48" t="s">
        <v>32</v>
      </c>
      <c r="L48" t="s">
        <v>32</v>
      </c>
      <c r="M48">
        <f>IF(Student_Mental_health__2[[#This Row],[Depression]]="Yes",1,0)</f>
        <v>0</v>
      </c>
      <c r="N48">
        <f>IF(Student_Mental_health__2[[#This Row],[Anxiety]]="Yes",1,0)</f>
        <v>1</v>
      </c>
      <c r="O48">
        <f>IF(Student_Mental_health__2[[#This Row],[Panic attack]]="Yes",1,0)</f>
        <v>0</v>
      </c>
      <c r="P48">
        <v>1</v>
      </c>
      <c r="Q48">
        <f>IF(Student_Mental_health__2[[#This Row],[Specialist for a treatment]]="Yes",1,0)</f>
        <v>0</v>
      </c>
    </row>
    <row r="49" spans="1:17">
      <c r="A49" s="12">
        <v>44020</v>
      </c>
      <c r="B49" s="1">
        <v>0.63472222222222219</v>
      </c>
      <c r="C49" t="s">
        <v>31</v>
      </c>
      <c r="D49">
        <v>18</v>
      </c>
      <c r="E49" t="s">
        <v>35</v>
      </c>
      <c r="F49" t="s">
        <v>47</v>
      </c>
      <c r="G49" s="2" t="s">
        <v>65</v>
      </c>
      <c r="H49" t="s">
        <v>32</v>
      </c>
      <c r="I49" t="s">
        <v>32</v>
      </c>
      <c r="J49" t="s">
        <v>32</v>
      </c>
      <c r="K49" t="s">
        <v>32</v>
      </c>
      <c r="L49" t="s">
        <v>32</v>
      </c>
      <c r="M49">
        <f>IF(Student_Mental_health__2[[#This Row],[Depression]]="Yes",1,0)</f>
        <v>0</v>
      </c>
      <c r="N49">
        <f>IF(Student_Mental_health__2[[#This Row],[Anxiety]]="Yes",1,0)</f>
        <v>0</v>
      </c>
      <c r="O49">
        <f>IF(Student_Mental_health__2[[#This Row],[Panic attack]]="Yes",1,0)</f>
        <v>0</v>
      </c>
      <c r="P49">
        <v>0</v>
      </c>
      <c r="Q49">
        <f>IF(Student_Mental_health__2[[#This Row],[Specialist for a treatment]]="Yes",1,0)</f>
        <v>0</v>
      </c>
    </row>
    <row r="50" spans="1:17">
      <c r="A50" s="12">
        <v>44020</v>
      </c>
      <c r="B50" s="1">
        <v>0.63472222222222219</v>
      </c>
      <c r="C50" t="s">
        <v>37</v>
      </c>
      <c r="D50">
        <v>24</v>
      </c>
      <c r="E50" t="s">
        <v>41</v>
      </c>
      <c r="F50" t="s">
        <v>39</v>
      </c>
      <c r="G50" s="2" t="s">
        <v>62</v>
      </c>
      <c r="H50" t="s">
        <v>32</v>
      </c>
      <c r="I50" t="s">
        <v>38</v>
      </c>
      <c r="J50" t="s">
        <v>32</v>
      </c>
      <c r="K50" t="s">
        <v>32</v>
      </c>
      <c r="L50" t="s">
        <v>32</v>
      </c>
      <c r="M50">
        <f>IF(Student_Mental_health__2[[#This Row],[Depression]]="Yes",1,0)</f>
        <v>1</v>
      </c>
      <c r="N50">
        <f>IF(Student_Mental_health__2[[#This Row],[Anxiety]]="Yes",1,0)</f>
        <v>0</v>
      </c>
      <c r="O50">
        <f>IF(Student_Mental_health__2[[#This Row],[Panic attack]]="Yes",1,0)</f>
        <v>0</v>
      </c>
      <c r="P50">
        <v>1</v>
      </c>
      <c r="Q50">
        <f>IF(Student_Mental_health__2[[#This Row],[Specialist for a treatment]]="Yes",1,0)</f>
        <v>0</v>
      </c>
    </row>
    <row r="51" spans="1:17">
      <c r="A51" s="12">
        <v>44020</v>
      </c>
      <c r="B51" s="1">
        <v>0.63749999999999996</v>
      </c>
      <c r="C51" t="s">
        <v>31</v>
      </c>
      <c r="D51">
        <v>24</v>
      </c>
      <c r="E51" t="s">
        <v>41</v>
      </c>
      <c r="F51" t="s">
        <v>44</v>
      </c>
      <c r="G51" s="2" t="s">
        <v>65</v>
      </c>
      <c r="H51" t="s">
        <v>32</v>
      </c>
      <c r="I51" t="s">
        <v>32</v>
      </c>
      <c r="J51" t="s">
        <v>32</v>
      </c>
      <c r="K51" t="s">
        <v>38</v>
      </c>
      <c r="L51" t="s">
        <v>32</v>
      </c>
      <c r="M51">
        <f>IF(Student_Mental_health__2[[#This Row],[Depression]]="Yes",1,0)</f>
        <v>0</v>
      </c>
      <c r="N51">
        <f>IF(Student_Mental_health__2[[#This Row],[Anxiety]]="Yes",1,0)</f>
        <v>0</v>
      </c>
      <c r="O51">
        <f>IF(Student_Mental_health__2[[#This Row],[Panic attack]]="Yes",1,0)</f>
        <v>1</v>
      </c>
      <c r="P51">
        <v>1</v>
      </c>
      <c r="Q51">
        <f>IF(Student_Mental_health__2[[#This Row],[Specialist for a treatment]]="Yes",1,0)</f>
        <v>0</v>
      </c>
    </row>
    <row r="52" spans="1:17">
      <c r="A52" s="12">
        <v>44020</v>
      </c>
      <c r="B52" s="1">
        <v>0.64375000000000004</v>
      </c>
      <c r="C52" t="s">
        <v>31</v>
      </c>
      <c r="D52">
        <v>23</v>
      </c>
      <c r="E52" t="s">
        <v>83</v>
      </c>
      <c r="F52" t="s">
        <v>33</v>
      </c>
      <c r="G52" s="2" t="s">
        <v>59</v>
      </c>
      <c r="H52" t="s">
        <v>38</v>
      </c>
      <c r="I52" t="s">
        <v>38</v>
      </c>
      <c r="J52" t="s">
        <v>32</v>
      </c>
      <c r="K52" t="s">
        <v>38</v>
      </c>
      <c r="L52" t="s">
        <v>38</v>
      </c>
      <c r="M52">
        <f>IF(Student_Mental_health__2[[#This Row],[Depression]]="Yes",1,0)</f>
        <v>1</v>
      </c>
      <c r="N52">
        <f>IF(Student_Mental_health__2[[#This Row],[Anxiety]]="Yes",1,0)</f>
        <v>0</v>
      </c>
      <c r="O52">
        <f>IF(Student_Mental_health__2[[#This Row],[Panic attack]]="Yes",1,0)</f>
        <v>1</v>
      </c>
      <c r="P52">
        <v>1</v>
      </c>
      <c r="Q52">
        <f>IF(Student_Mental_health__2[[#This Row],[Specialist for a treatment]]="Yes",1,0)</f>
        <v>1</v>
      </c>
    </row>
    <row r="53" spans="1:17">
      <c r="A53" s="12">
        <v>44020</v>
      </c>
      <c r="B53" s="1">
        <v>0.65069444444444446</v>
      </c>
      <c r="C53" t="s">
        <v>31</v>
      </c>
      <c r="D53">
        <v>18</v>
      </c>
      <c r="E53" t="s">
        <v>41</v>
      </c>
      <c r="F53" t="s">
        <v>39</v>
      </c>
      <c r="G53" s="2" t="s">
        <v>65</v>
      </c>
      <c r="H53" t="s">
        <v>32</v>
      </c>
      <c r="I53" t="s">
        <v>32</v>
      </c>
      <c r="J53" t="s">
        <v>38</v>
      </c>
      <c r="K53" t="s">
        <v>32</v>
      </c>
      <c r="L53" t="s">
        <v>32</v>
      </c>
      <c r="M53">
        <f>IF(Student_Mental_health__2[[#This Row],[Depression]]="Yes",1,0)</f>
        <v>0</v>
      </c>
      <c r="N53">
        <f>IF(Student_Mental_health__2[[#This Row],[Anxiety]]="Yes",1,0)</f>
        <v>1</v>
      </c>
      <c r="O53">
        <f>IF(Student_Mental_health__2[[#This Row],[Panic attack]]="Yes",1,0)</f>
        <v>0</v>
      </c>
      <c r="P53">
        <v>1</v>
      </c>
      <c r="Q53">
        <f>IF(Student_Mental_health__2[[#This Row],[Specialist for a treatment]]="Yes",1,0)</f>
        <v>0</v>
      </c>
    </row>
    <row r="54" spans="1:17">
      <c r="A54" s="12">
        <v>44020</v>
      </c>
      <c r="B54" s="1">
        <v>0.65763888888888888</v>
      </c>
      <c r="C54" t="s">
        <v>31</v>
      </c>
      <c r="D54">
        <v>19</v>
      </c>
      <c r="E54" t="s">
        <v>34</v>
      </c>
      <c r="F54" t="s">
        <v>44</v>
      </c>
      <c r="G54" s="2" t="s">
        <v>62</v>
      </c>
      <c r="H54" t="s">
        <v>32</v>
      </c>
      <c r="I54" t="s">
        <v>32</v>
      </c>
      <c r="J54" t="s">
        <v>32</v>
      </c>
      <c r="K54" t="s">
        <v>32</v>
      </c>
      <c r="L54" t="s">
        <v>32</v>
      </c>
      <c r="M54">
        <f>IF(Student_Mental_health__2[[#This Row],[Depression]]="Yes",1,0)</f>
        <v>0</v>
      </c>
      <c r="N54">
        <f>IF(Student_Mental_health__2[[#This Row],[Anxiety]]="Yes",1,0)</f>
        <v>0</v>
      </c>
      <c r="O54">
        <f>IF(Student_Mental_health__2[[#This Row],[Panic attack]]="Yes",1,0)</f>
        <v>0</v>
      </c>
      <c r="P54">
        <v>0</v>
      </c>
      <c r="Q54">
        <f>IF(Student_Mental_health__2[[#This Row],[Specialist for a treatment]]="Yes",1,0)</f>
        <v>0</v>
      </c>
    </row>
    <row r="55" spans="1:17">
      <c r="A55" s="12">
        <v>44020</v>
      </c>
      <c r="B55" s="1">
        <v>0.65833333333333333</v>
      </c>
      <c r="C55" t="s">
        <v>31</v>
      </c>
      <c r="D55">
        <v>20</v>
      </c>
      <c r="E55" t="s">
        <v>40</v>
      </c>
      <c r="F55" t="s">
        <v>44</v>
      </c>
      <c r="G55" s="2" t="s">
        <v>62</v>
      </c>
      <c r="H55" t="s">
        <v>38</v>
      </c>
      <c r="I55" t="s">
        <v>38</v>
      </c>
      <c r="J55" t="s">
        <v>38</v>
      </c>
      <c r="K55" t="s">
        <v>38</v>
      </c>
      <c r="L55" t="s">
        <v>32</v>
      </c>
      <c r="M55">
        <f>IF(Student_Mental_health__2[[#This Row],[Depression]]="Yes",1,0)</f>
        <v>1</v>
      </c>
      <c r="N55">
        <f>IF(Student_Mental_health__2[[#This Row],[Anxiety]]="Yes",1,0)</f>
        <v>1</v>
      </c>
      <c r="O55">
        <f>IF(Student_Mental_health__2[[#This Row],[Panic attack]]="Yes",1,0)</f>
        <v>1</v>
      </c>
      <c r="P55">
        <v>1</v>
      </c>
      <c r="Q55">
        <f>IF(Student_Mental_health__2[[#This Row],[Specialist for a treatment]]="Yes",1,0)</f>
        <v>0</v>
      </c>
    </row>
    <row r="56" spans="1:17">
      <c r="A56" s="12">
        <v>44020</v>
      </c>
      <c r="B56" s="1">
        <v>0.6645833333333333</v>
      </c>
      <c r="C56" t="s">
        <v>31</v>
      </c>
      <c r="D56">
        <v>19</v>
      </c>
      <c r="E56" t="s">
        <v>41</v>
      </c>
      <c r="F56" t="s">
        <v>33</v>
      </c>
      <c r="G56" s="2" t="s">
        <v>65</v>
      </c>
      <c r="H56" t="s">
        <v>32</v>
      </c>
      <c r="I56" t="s">
        <v>38</v>
      </c>
      <c r="J56" t="s">
        <v>32</v>
      </c>
      <c r="K56" t="s">
        <v>38</v>
      </c>
      <c r="L56" t="s">
        <v>38</v>
      </c>
      <c r="M56">
        <f>IF(Student_Mental_health__2[[#This Row],[Depression]]="Yes",1,0)</f>
        <v>1</v>
      </c>
      <c r="N56">
        <f>IF(Student_Mental_health__2[[#This Row],[Anxiety]]="Yes",1,0)</f>
        <v>0</v>
      </c>
      <c r="O56">
        <f>IF(Student_Mental_health__2[[#This Row],[Panic attack]]="Yes",1,0)</f>
        <v>1</v>
      </c>
      <c r="P56">
        <v>1</v>
      </c>
      <c r="Q56">
        <f>IF(Student_Mental_health__2[[#This Row],[Specialist for a treatment]]="Yes",1,0)</f>
        <v>1</v>
      </c>
    </row>
    <row r="57" spans="1:17">
      <c r="A57" s="12">
        <v>44020</v>
      </c>
      <c r="B57" s="1">
        <v>0.66527777777777775</v>
      </c>
      <c r="C57" t="s">
        <v>37</v>
      </c>
      <c r="D57">
        <v>21</v>
      </c>
      <c r="E57" t="s">
        <v>41</v>
      </c>
      <c r="F57" t="s">
        <v>33</v>
      </c>
      <c r="G57" s="2" t="s">
        <v>62</v>
      </c>
      <c r="H57" t="s">
        <v>32</v>
      </c>
      <c r="I57" t="s">
        <v>32</v>
      </c>
      <c r="J57" t="s">
        <v>32</v>
      </c>
      <c r="K57" t="s">
        <v>32</v>
      </c>
      <c r="L57" t="s">
        <v>32</v>
      </c>
      <c r="M57">
        <f>IF(Student_Mental_health__2[[#This Row],[Depression]]="Yes",1,0)</f>
        <v>0</v>
      </c>
      <c r="N57">
        <f>IF(Student_Mental_health__2[[#This Row],[Anxiety]]="Yes",1,0)</f>
        <v>0</v>
      </c>
      <c r="O57">
        <f>IF(Student_Mental_health__2[[#This Row],[Panic attack]]="Yes",1,0)</f>
        <v>0</v>
      </c>
      <c r="P57">
        <v>0</v>
      </c>
      <c r="Q57">
        <f>IF(Student_Mental_health__2[[#This Row],[Specialist for a treatment]]="Yes",1,0)</f>
        <v>0</v>
      </c>
    </row>
    <row r="58" spans="1:17">
      <c r="A58" s="12">
        <v>44020</v>
      </c>
      <c r="B58" s="1">
        <v>0.67222222222222228</v>
      </c>
      <c r="C58" t="s">
        <v>37</v>
      </c>
      <c r="D58">
        <v>23</v>
      </c>
      <c r="E58" t="s">
        <v>54</v>
      </c>
      <c r="F58" t="s">
        <v>44</v>
      </c>
      <c r="G58" s="2" t="s">
        <v>65</v>
      </c>
      <c r="H58" t="s">
        <v>32</v>
      </c>
      <c r="I58" t="s">
        <v>32</v>
      </c>
      <c r="J58" t="s">
        <v>32</v>
      </c>
      <c r="K58" t="s">
        <v>32</v>
      </c>
      <c r="L58" t="s">
        <v>32</v>
      </c>
      <c r="M58">
        <f>IF(Student_Mental_health__2[[#This Row],[Depression]]="Yes",1,0)</f>
        <v>0</v>
      </c>
      <c r="N58">
        <f>IF(Student_Mental_health__2[[#This Row],[Anxiety]]="Yes",1,0)</f>
        <v>0</v>
      </c>
      <c r="O58">
        <f>IF(Student_Mental_health__2[[#This Row],[Panic attack]]="Yes",1,0)</f>
        <v>0</v>
      </c>
      <c r="P58">
        <v>0</v>
      </c>
      <c r="Q58">
        <f>IF(Student_Mental_health__2[[#This Row],[Specialist for a treatment]]="Yes",1,0)</f>
        <v>0</v>
      </c>
    </row>
    <row r="59" spans="1:17">
      <c r="A59" s="12">
        <v>44020</v>
      </c>
      <c r="B59" s="1">
        <v>0.68125000000000002</v>
      </c>
      <c r="C59" t="s">
        <v>31</v>
      </c>
      <c r="D59">
        <v>20</v>
      </c>
      <c r="E59" t="s">
        <v>118</v>
      </c>
      <c r="F59" t="s">
        <v>44</v>
      </c>
      <c r="G59" s="2" t="s">
        <v>62</v>
      </c>
      <c r="H59" t="s">
        <v>32</v>
      </c>
      <c r="I59" t="s">
        <v>38</v>
      </c>
      <c r="J59" t="s">
        <v>38</v>
      </c>
      <c r="K59" t="s">
        <v>32</v>
      </c>
      <c r="L59" t="s">
        <v>32</v>
      </c>
      <c r="M59">
        <f>IF(Student_Mental_health__2[[#This Row],[Depression]]="Yes",1,0)</f>
        <v>1</v>
      </c>
      <c r="N59">
        <f>IF(Student_Mental_health__2[[#This Row],[Anxiety]]="Yes",1,0)</f>
        <v>1</v>
      </c>
      <c r="O59">
        <f>IF(Student_Mental_health__2[[#This Row],[Panic attack]]="Yes",1,0)</f>
        <v>0</v>
      </c>
      <c r="P59">
        <v>1</v>
      </c>
      <c r="Q59">
        <f>IF(Student_Mental_health__2[[#This Row],[Specialist for a treatment]]="Yes",1,0)</f>
        <v>0</v>
      </c>
    </row>
    <row r="60" spans="1:17">
      <c r="A60" s="12">
        <v>44020</v>
      </c>
      <c r="B60" s="1">
        <v>0.68194444444444446</v>
      </c>
      <c r="C60" t="s">
        <v>31</v>
      </c>
      <c r="D60">
        <v>18</v>
      </c>
      <c r="E60" t="s">
        <v>41</v>
      </c>
      <c r="F60" t="s">
        <v>33</v>
      </c>
      <c r="G60" s="2" t="s">
        <v>65</v>
      </c>
      <c r="H60" t="s">
        <v>32</v>
      </c>
      <c r="I60" t="s">
        <v>32</v>
      </c>
      <c r="J60" t="s">
        <v>32</v>
      </c>
      <c r="K60" t="s">
        <v>32</v>
      </c>
      <c r="L60" t="s">
        <v>32</v>
      </c>
      <c r="M60">
        <f>IF(Student_Mental_health__2[[#This Row],[Depression]]="Yes",1,0)</f>
        <v>0</v>
      </c>
      <c r="N60">
        <f>IF(Student_Mental_health__2[[#This Row],[Anxiety]]="Yes",1,0)</f>
        <v>0</v>
      </c>
      <c r="O60">
        <f>IF(Student_Mental_health__2[[#This Row],[Panic attack]]="Yes",1,0)</f>
        <v>0</v>
      </c>
      <c r="P60">
        <v>0</v>
      </c>
      <c r="Q60">
        <f>IF(Student_Mental_health__2[[#This Row],[Specialist for a treatment]]="Yes",1,0)</f>
        <v>0</v>
      </c>
    </row>
    <row r="61" spans="1:17">
      <c r="A61" s="12">
        <v>44020</v>
      </c>
      <c r="B61" s="1">
        <v>0.69027777777777777</v>
      </c>
      <c r="C61" t="s">
        <v>31</v>
      </c>
      <c r="D61">
        <v>23</v>
      </c>
      <c r="E61" t="s">
        <v>118</v>
      </c>
      <c r="F61" t="s">
        <v>33</v>
      </c>
      <c r="G61" s="2" t="s">
        <v>62</v>
      </c>
      <c r="H61" t="s">
        <v>32</v>
      </c>
      <c r="I61" t="s">
        <v>32</v>
      </c>
      <c r="J61" t="s">
        <v>32</v>
      </c>
      <c r="K61" t="s">
        <v>32</v>
      </c>
      <c r="L61" t="s">
        <v>32</v>
      </c>
      <c r="M61">
        <f>IF(Student_Mental_health__2[[#This Row],[Depression]]="Yes",1,0)</f>
        <v>0</v>
      </c>
      <c r="N61">
        <f>IF(Student_Mental_health__2[[#This Row],[Anxiety]]="Yes",1,0)</f>
        <v>0</v>
      </c>
      <c r="O61">
        <f>IF(Student_Mental_health__2[[#This Row],[Panic attack]]="Yes",1,0)</f>
        <v>0</v>
      </c>
      <c r="P61">
        <v>0</v>
      </c>
      <c r="Q61">
        <f>IF(Student_Mental_health__2[[#This Row],[Specialist for a treatment]]="Yes",1,0)</f>
        <v>0</v>
      </c>
    </row>
    <row r="62" spans="1:17">
      <c r="A62" s="12">
        <v>44020</v>
      </c>
      <c r="B62" s="1">
        <v>0.69027777777777777</v>
      </c>
      <c r="C62" t="s">
        <v>31</v>
      </c>
      <c r="D62">
        <v>18</v>
      </c>
      <c r="E62" t="s">
        <v>82</v>
      </c>
      <c r="F62" t="s">
        <v>44</v>
      </c>
      <c r="G62" s="2" t="s">
        <v>62</v>
      </c>
      <c r="H62" t="s">
        <v>32</v>
      </c>
      <c r="I62" t="s">
        <v>32</v>
      </c>
      <c r="J62" t="s">
        <v>32</v>
      </c>
      <c r="K62" t="s">
        <v>38</v>
      </c>
      <c r="L62" t="s">
        <v>32</v>
      </c>
      <c r="M62">
        <f>IF(Student_Mental_health__2[[#This Row],[Depression]]="Yes",1,0)</f>
        <v>0</v>
      </c>
      <c r="N62">
        <f>IF(Student_Mental_health__2[[#This Row],[Anxiety]]="Yes",1,0)</f>
        <v>0</v>
      </c>
      <c r="O62">
        <f>IF(Student_Mental_health__2[[#This Row],[Panic attack]]="Yes",1,0)</f>
        <v>1</v>
      </c>
      <c r="P62">
        <v>1</v>
      </c>
      <c r="Q62">
        <f>IF(Student_Mental_health__2[[#This Row],[Specialist for a treatment]]="Yes",1,0)</f>
        <v>0</v>
      </c>
    </row>
    <row r="63" spans="1:17">
      <c r="A63" s="12">
        <v>44020</v>
      </c>
      <c r="B63" s="1">
        <v>0.70347222222222228</v>
      </c>
      <c r="C63" t="s">
        <v>31</v>
      </c>
      <c r="D63">
        <v>19</v>
      </c>
      <c r="E63" t="s">
        <v>41</v>
      </c>
      <c r="F63" t="s">
        <v>33</v>
      </c>
      <c r="G63" s="2" t="s">
        <v>65</v>
      </c>
      <c r="H63" t="s">
        <v>32</v>
      </c>
      <c r="I63" t="s">
        <v>32</v>
      </c>
      <c r="J63" t="s">
        <v>32</v>
      </c>
      <c r="K63" t="s">
        <v>32</v>
      </c>
      <c r="L63" t="s">
        <v>32</v>
      </c>
      <c r="M63">
        <f>IF(Student_Mental_health__2[[#This Row],[Depression]]="Yes",1,0)</f>
        <v>0</v>
      </c>
      <c r="N63">
        <f>IF(Student_Mental_health__2[[#This Row],[Anxiety]]="Yes",1,0)</f>
        <v>0</v>
      </c>
      <c r="O63">
        <f>IF(Student_Mental_health__2[[#This Row],[Panic attack]]="Yes",1,0)</f>
        <v>0</v>
      </c>
      <c r="P63">
        <v>0</v>
      </c>
      <c r="Q63">
        <f>IF(Student_Mental_health__2[[#This Row],[Specialist for a treatment]]="Yes",1,0)</f>
        <v>0</v>
      </c>
    </row>
    <row r="64" spans="1:17">
      <c r="A64" s="12">
        <v>44020</v>
      </c>
      <c r="B64" s="1">
        <v>0.71180555555555558</v>
      </c>
      <c r="C64" t="s">
        <v>31</v>
      </c>
      <c r="D64">
        <v>18</v>
      </c>
      <c r="E64" t="s">
        <v>76</v>
      </c>
      <c r="F64" t="s">
        <v>33</v>
      </c>
      <c r="G64" s="2" t="s">
        <v>65</v>
      </c>
      <c r="H64" t="s">
        <v>32</v>
      </c>
      <c r="I64" t="s">
        <v>32</v>
      </c>
      <c r="J64" t="s">
        <v>32</v>
      </c>
      <c r="K64" t="s">
        <v>38</v>
      </c>
      <c r="L64" t="s">
        <v>32</v>
      </c>
      <c r="M64">
        <f>IF(Student_Mental_health__2[[#This Row],[Depression]]="Yes",1,0)</f>
        <v>0</v>
      </c>
      <c r="N64">
        <f>IF(Student_Mental_health__2[[#This Row],[Anxiety]]="Yes",1,0)</f>
        <v>0</v>
      </c>
      <c r="O64">
        <f>IF(Student_Mental_health__2[[#This Row],[Panic attack]]="Yes",1,0)</f>
        <v>1</v>
      </c>
      <c r="P64">
        <v>1</v>
      </c>
      <c r="Q64">
        <f>IF(Student_Mental_health__2[[#This Row],[Specialist for a treatment]]="Yes",1,0)</f>
        <v>0</v>
      </c>
    </row>
    <row r="65" spans="1:17">
      <c r="A65" s="12">
        <v>44020</v>
      </c>
      <c r="B65" s="1">
        <v>0.73402777777777772</v>
      </c>
      <c r="C65" t="s">
        <v>31</v>
      </c>
      <c r="D65">
        <v>24</v>
      </c>
      <c r="E65" t="s">
        <v>35</v>
      </c>
      <c r="F65" t="s">
        <v>33</v>
      </c>
      <c r="G65" s="2" t="s">
        <v>65</v>
      </c>
      <c r="H65" t="s">
        <v>32</v>
      </c>
      <c r="I65" t="s">
        <v>32</v>
      </c>
      <c r="J65" t="s">
        <v>32</v>
      </c>
      <c r="K65" t="s">
        <v>38</v>
      </c>
      <c r="L65" t="s">
        <v>32</v>
      </c>
      <c r="M65">
        <f>IF(Student_Mental_health__2[[#This Row],[Depression]]="Yes",1,0)</f>
        <v>0</v>
      </c>
      <c r="N65">
        <f>IF(Student_Mental_health__2[[#This Row],[Anxiety]]="Yes",1,0)</f>
        <v>0</v>
      </c>
      <c r="O65">
        <f>IF(Student_Mental_health__2[[#This Row],[Panic attack]]="Yes",1,0)</f>
        <v>1</v>
      </c>
      <c r="P65">
        <v>1</v>
      </c>
      <c r="Q65">
        <f>IF(Student_Mental_health__2[[#This Row],[Specialist for a treatment]]="Yes",1,0)</f>
        <v>0</v>
      </c>
    </row>
    <row r="66" spans="1:17">
      <c r="A66" s="12">
        <v>44020</v>
      </c>
      <c r="B66" s="1">
        <v>0.74027777777777781</v>
      </c>
      <c r="C66" t="s">
        <v>31</v>
      </c>
      <c r="D66">
        <v>24</v>
      </c>
      <c r="E66" t="s">
        <v>35</v>
      </c>
      <c r="F66" t="s">
        <v>33</v>
      </c>
      <c r="G66" s="2" t="s">
        <v>65</v>
      </c>
      <c r="H66" t="s">
        <v>32</v>
      </c>
      <c r="I66" t="s">
        <v>32</v>
      </c>
      <c r="J66" t="s">
        <v>32</v>
      </c>
      <c r="K66" t="s">
        <v>32</v>
      </c>
      <c r="L66" t="s">
        <v>32</v>
      </c>
      <c r="M66">
        <f>IF(Student_Mental_health__2[[#This Row],[Depression]]="Yes",1,0)</f>
        <v>0</v>
      </c>
      <c r="N66">
        <f>IF(Student_Mental_health__2[[#This Row],[Anxiety]]="Yes",1,0)</f>
        <v>0</v>
      </c>
      <c r="O66">
        <f>IF(Student_Mental_health__2[[#This Row],[Panic attack]]="Yes",1,0)</f>
        <v>0</v>
      </c>
      <c r="P66">
        <v>0</v>
      </c>
      <c r="Q66">
        <f>IF(Student_Mental_health__2[[#This Row],[Specialist for a treatment]]="Yes",1,0)</f>
        <v>0</v>
      </c>
    </row>
    <row r="67" spans="1:17">
      <c r="A67" s="12">
        <v>44020</v>
      </c>
      <c r="B67" s="1">
        <v>0.74305555555555558</v>
      </c>
      <c r="C67" t="s">
        <v>31</v>
      </c>
      <c r="D67">
        <v>23</v>
      </c>
      <c r="E67" t="s">
        <v>66</v>
      </c>
      <c r="F67" t="s">
        <v>33</v>
      </c>
      <c r="G67" s="2" t="s">
        <v>65</v>
      </c>
      <c r="H67" t="s">
        <v>32</v>
      </c>
      <c r="I67" t="s">
        <v>38</v>
      </c>
      <c r="J67" t="s">
        <v>38</v>
      </c>
      <c r="K67" t="s">
        <v>32</v>
      </c>
      <c r="L67" t="s">
        <v>32</v>
      </c>
      <c r="M67">
        <f>IF(Student_Mental_health__2[[#This Row],[Depression]]="Yes",1,0)</f>
        <v>1</v>
      </c>
      <c r="N67">
        <f>IF(Student_Mental_health__2[[#This Row],[Anxiety]]="Yes",1,0)</f>
        <v>1</v>
      </c>
      <c r="O67">
        <f>IF(Student_Mental_health__2[[#This Row],[Panic attack]]="Yes",1,0)</f>
        <v>0</v>
      </c>
      <c r="P67">
        <v>1</v>
      </c>
      <c r="Q67">
        <f>IF(Student_Mental_health__2[[#This Row],[Specialist for a treatment]]="Yes",1,0)</f>
        <v>0</v>
      </c>
    </row>
    <row r="68" spans="1:17">
      <c r="A68" s="12">
        <v>44020</v>
      </c>
      <c r="B68" s="1">
        <v>0.75694444444444442</v>
      </c>
      <c r="C68" t="s">
        <v>31</v>
      </c>
      <c r="D68">
        <v>18</v>
      </c>
      <c r="E68" t="s">
        <v>40</v>
      </c>
      <c r="F68" t="s">
        <v>44</v>
      </c>
      <c r="G68" s="2" t="s">
        <v>62</v>
      </c>
      <c r="H68" t="s">
        <v>32</v>
      </c>
      <c r="I68" t="s">
        <v>32</v>
      </c>
      <c r="J68" t="s">
        <v>38</v>
      </c>
      <c r="K68" t="s">
        <v>32</v>
      </c>
      <c r="L68" t="s">
        <v>32</v>
      </c>
      <c r="M68">
        <f>IF(Student_Mental_health__2[[#This Row],[Depression]]="Yes",1,0)</f>
        <v>0</v>
      </c>
      <c r="N68">
        <f>IF(Student_Mental_health__2[[#This Row],[Anxiety]]="Yes",1,0)</f>
        <v>1</v>
      </c>
      <c r="O68">
        <f>IF(Student_Mental_health__2[[#This Row],[Panic attack]]="Yes",1,0)</f>
        <v>0</v>
      </c>
      <c r="P68">
        <v>1</v>
      </c>
      <c r="Q68">
        <f>IF(Student_Mental_health__2[[#This Row],[Specialist for a treatment]]="Yes",1,0)</f>
        <v>0</v>
      </c>
    </row>
    <row r="69" spans="1:17">
      <c r="A69" s="12">
        <v>44020</v>
      </c>
      <c r="B69" s="1">
        <v>0.75763888888888886</v>
      </c>
      <c r="C69" t="s">
        <v>37</v>
      </c>
      <c r="D69">
        <v>19</v>
      </c>
      <c r="E69" t="s">
        <v>90</v>
      </c>
      <c r="F69" t="s">
        <v>44</v>
      </c>
      <c r="G69" s="2" t="s">
        <v>62</v>
      </c>
      <c r="H69" t="s">
        <v>38</v>
      </c>
      <c r="I69" t="s">
        <v>38</v>
      </c>
      <c r="J69" t="s">
        <v>32</v>
      </c>
      <c r="K69" t="s">
        <v>38</v>
      </c>
      <c r="L69" t="s">
        <v>32</v>
      </c>
      <c r="M69">
        <f>IF(Student_Mental_health__2[[#This Row],[Depression]]="Yes",1,0)</f>
        <v>1</v>
      </c>
      <c r="N69">
        <f>IF(Student_Mental_health__2[[#This Row],[Anxiety]]="Yes",1,0)</f>
        <v>0</v>
      </c>
      <c r="O69">
        <f>IF(Student_Mental_health__2[[#This Row],[Panic attack]]="Yes",1,0)</f>
        <v>1</v>
      </c>
      <c r="P69">
        <v>1</v>
      </c>
      <c r="Q69">
        <f>IF(Student_Mental_health__2[[#This Row],[Specialist for a treatment]]="Yes",1,0)</f>
        <v>0</v>
      </c>
    </row>
    <row r="70" spans="1:17">
      <c r="A70" s="12">
        <v>44020</v>
      </c>
      <c r="B70" s="1">
        <v>0.79513888888888884</v>
      </c>
      <c r="C70" t="s">
        <v>31</v>
      </c>
      <c r="D70">
        <v>18</v>
      </c>
      <c r="E70" t="s">
        <v>72</v>
      </c>
      <c r="F70" t="s">
        <v>33</v>
      </c>
      <c r="G70" s="2" t="s">
        <v>65</v>
      </c>
      <c r="H70" t="s">
        <v>32</v>
      </c>
      <c r="I70" t="s">
        <v>38</v>
      </c>
      <c r="J70" t="s">
        <v>32</v>
      </c>
      <c r="K70" t="s">
        <v>32</v>
      </c>
      <c r="L70" t="s">
        <v>32</v>
      </c>
      <c r="M70">
        <f>IF(Student_Mental_health__2[[#This Row],[Depression]]="Yes",1,0)</f>
        <v>1</v>
      </c>
      <c r="N70">
        <f>IF(Student_Mental_health__2[[#This Row],[Anxiety]]="Yes",1,0)</f>
        <v>0</v>
      </c>
      <c r="O70">
        <f>IF(Student_Mental_health__2[[#This Row],[Panic attack]]="Yes",1,0)</f>
        <v>0</v>
      </c>
      <c r="P70">
        <v>1</v>
      </c>
      <c r="Q70">
        <f>IF(Student_Mental_health__2[[#This Row],[Specialist for a treatment]]="Yes",1,0)</f>
        <v>0</v>
      </c>
    </row>
    <row r="71" spans="1:17">
      <c r="A71" s="12">
        <v>44020</v>
      </c>
      <c r="B71" s="1">
        <v>0.81388888888888888</v>
      </c>
      <c r="C71" t="s">
        <v>31</v>
      </c>
      <c r="D71">
        <v>24</v>
      </c>
      <c r="E71" t="s">
        <v>73</v>
      </c>
      <c r="F71" t="s">
        <v>47</v>
      </c>
      <c r="G71" s="2" t="s">
        <v>62</v>
      </c>
      <c r="H71" t="s">
        <v>32</v>
      </c>
      <c r="I71" t="s">
        <v>32</v>
      </c>
      <c r="J71" t="s">
        <v>38</v>
      </c>
      <c r="K71" t="s">
        <v>32</v>
      </c>
      <c r="L71" t="s">
        <v>32</v>
      </c>
      <c r="M71">
        <f>IF(Student_Mental_health__2[[#This Row],[Depression]]="Yes",1,0)</f>
        <v>0</v>
      </c>
      <c r="N71">
        <f>IF(Student_Mental_health__2[[#This Row],[Anxiety]]="Yes",1,0)</f>
        <v>1</v>
      </c>
      <c r="O71">
        <f>IF(Student_Mental_health__2[[#This Row],[Panic attack]]="Yes",1,0)</f>
        <v>0</v>
      </c>
      <c r="P71">
        <v>1</v>
      </c>
      <c r="Q71">
        <f>IF(Student_Mental_health__2[[#This Row],[Specialist for a treatment]]="Yes",1,0)</f>
        <v>0</v>
      </c>
    </row>
    <row r="72" spans="1:17">
      <c r="A72" s="12">
        <v>44020</v>
      </c>
      <c r="B72" s="1">
        <v>0.85833333333333328</v>
      </c>
      <c r="C72" t="s">
        <v>31</v>
      </c>
      <c r="D72">
        <v>24</v>
      </c>
      <c r="E72" t="s">
        <v>34</v>
      </c>
      <c r="F72" t="s">
        <v>33</v>
      </c>
      <c r="G72" s="2" t="s">
        <v>62</v>
      </c>
      <c r="H72" t="s">
        <v>32</v>
      </c>
      <c r="I72" t="s">
        <v>32</v>
      </c>
      <c r="J72" t="s">
        <v>32</v>
      </c>
      <c r="K72" t="s">
        <v>32</v>
      </c>
      <c r="L72" t="s">
        <v>32</v>
      </c>
      <c r="M72">
        <f>IF(Student_Mental_health__2[[#This Row],[Depression]]="Yes",1,0)</f>
        <v>0</v>
      </c>
      <c r="N72">
        <f>IF(Student_Mental_health__2[[#This Row],[Anxiety]]="Yes",1,0)</f>
        <v>0</v>
      </c>
      <c r="O72">
        <f>IF(Student_Mental_health__2[[#This Row],[Panic attack]]="Yes",1,0)</f>
        <v>0</v>
      </c>
      <c r="P72">
        <v>0</v>
      </c>
      <c r="Q72">
        <f>IF(Student_Mental_health__2[[#This Row],[Specialist for a treatment]]="Yes",1,0)</f>
        <v>0</v>
      </c>
    </row>
    <row r="73" spans="1:17">
      <c r="A73" s="12">
        <v>44020</v>
      </c>
      <c r="B73" s="1">
        <v>0.88958333333333328</v>
      </c>
      <c r="C73" t="s">
        <v>31</v>
      </c>
      <c r="D73">
        <v>18</v>
      </c>
      <c r="E73" t="s">
        <v>57</v>
      </c>
      <c r="F73" t="s">
        <v>44</v>
      </c>
      <c r="G73" s="2" t="s">
        <v>65</v>
      </c>
      <c r="H73" t="s">
        <v>32</v>
      </c>
      <c r="I73" t="s">
        <v>32</v>
      </c>
      <c r="J73" t="s">
        <v>32</v>
      </c>
      <c r="K73" t="s">
        <v>38</v>
      </c>
      <c r="L73" t="s">
        <v>32</v>
      </c>
      <c r="M73">
        <f>IF(Student_Mental_health__2[[#This Row],[Depression]]="Yes",1,0)</f>
        <v>0</v>
      </c>
      <c r="N73">
        <f>IF(Student_Mental_health__2[[#This Row],[Anxiety]]="Yes",1,0)</f>
        <v>0</v>
      </c>
      <c r="O73">
        <f>IF(Student_Mental_health__2[[#This Row],[Panic attack]]="Yes",1,0)</f>
        <v>1</v>
      </c>
      <c r="P73">
        <v>1</v>
      </c>
      <c r="Q73">
        <f>IF(Student_Mental_health__2[[#This Row],[Specialist for a treatment]]="Yes",1,0)</f>
        <v>0</v>
      </c>
    </row>
    <row r="74" spans="1:17">
      <c r="A74" s="12">
        <v>44020</v>
      </c>
      <c r="B74" s="1">
        <v>0.94097222222222221</v>
      </c>
      <c r="C74" t="s">
        <v>31</v>
      </c>
      <c r="D74">
        <v>19</v>
      </c>
      <c r="E74" t="s">
        <v>45</v>
      </c>
      <c r="F74" t="s">
        <v>44</v>
      </c>
      <c r="G74" s="2" t="s">
        <v>62</v>
      </c>
      <c r="H74" t="s">
        <v>38</v>
      </c>
      <c r="I74" t="s">
        <v>38</v>
      </c>
      <c r="J74" t="s">
        <v>32</v>
      </c>
      <c r="K74" t="s">
        <v>32</v>
      </c>
      <c r="L74" t="s">
        <v>32</v>
      </c>
      <c r="M74">
        <f>IF(Student_Mental_health__2[[#This Row],[Depression]]="Yes",1,0)</f>
        <v>1</v>
      </c>
      <c r="N74">
        <f>IF(Student_Mental_health__2[[#This Row],[Anxiety]]="Yes",1,0)</f>
        <v>0</v>
      </c>
      <c r="O74">
        <f>IF(Student_Mental_health__2[[#This Row],[Panic attack]]="Yes",1,0)</f>
        <v>0</v>
      </c>
      <c r="P74">
        <v>1</v>
      </c>
      <c r="Q74">
        <f>IF(Student_Mental_health__2[[#This Row],[Specialist for a treatment]]="Yes",1,0)</f>
        <v>0</v>
      </c>
    </row>
    <row r="75" spans="1:17">
      <c r="A75" s="12">
        <v>44021</v>
      </c>
      <c r="B75" s="1">
        <v>0.28958333333333336</v>
      </c>
      <c r="C75" t="s">
        <v>37</v>
      </c>
      <c r="D75">
        <v>18</v>
      </c>
      <c r="E75" t="s">
        <v>34</v>
      </c>
      <c r="F75" t="s">
        <v>33</v>
      </c>
      <c r="G75" s="2" t="s">
        <v>53</v>
      </c>
      <c r="H75" t="s">
        <v>32</v>
      </c>
      <c r="I75" t="s">
        <v>32</v>
      </c>
      <c r="J75" t="s">
        <v>32</v>
      </c>
      <c r="K75" t="s">
        <v>32</v>
      </c>
      <c r="L75" t="s">
        <v>32</v>
      </c>
      <c r="M75">
        <f>IF(Student_Mental_health__2[[#This Row],[Depression]]="Yes",1,0)</f>
        <v>0</v>
      </c>
      <c r="N75">
        <f>IF(Student_Mental_health__2[[#This Row],[Anxiety]]="Yes",1,0)</f>
        <v>0</v>
      </c>
      <c r="O75">
        <f>IF(Student_Mental_health__2[[#This Row],[Panic attack]]="Yes",1,0)</f>
        <v>0</v>
      </c>
      <c r="P75">
        <v>0</v>
      </c>
      <c r="Q75">
        <f>IF(Student_Mental_health__2[[#This Row],[Specialist for a treatment]]="Yes",1,0)</f>
        <v>0</v>
      </c>
    </row>
    <row r="76" spans="1:17">
      <c r="A76" s="12">
        <v>44021</v>
      </c>
      <c r="B76" s="1">
        <v>0.48819444444444443</v>
      </c>
      <c r="C76" t="s">
        <v>37</v>
      </c>
      <c r="D76">
        <v>24</v>
      </c>
      <c r="E76" t="s">
        <v>45</v>
      </c>
      <c r="F76" t="s">
        <v>44</v>
      </c>
      <c r="G76" s="2" t="s">
        <v>65</v>
      </c>
      <c r="H76" t="s">
        <v>32</v>
      </c>
      <c r="I76" t="s">
        <v>32</v>
      </c>
      <c r="J76" t="s">
        <v>38</v>
      </c>
      <c r="K76" t="s">
        <v>32</v>
      </c>
      <c r="L76" t="s">
        <v>32</v>
      </c>
      <c r="M76">
        <f>IF(Student_Mental_health__2[[#This Row],[Depression]]="Yes",1,0)</f>
        <v>0</v>
      </c>
      <c r="N76">
        <f>IF(Student_Mental_health__2[[#This Row],[Anxiety]]="Yes",1,0)</f>
        <v>1</v>
      </c>
      <c r="O76">
        <f>IF(Student_Mental_health__2[[#This Row],[Panic attack]]="Yes",1,0)</f>
        <v>0</v>
      </c>
      <c r="P76">
        <v>1</v>
      </c>
      <c r="Q76">
        <f>IF(Student_Mental_health__2[[#This Row],[Specialist for a treatment]]="Yes",1,0)</f>
        <v>0</v>
      </c>
    </row>
    <row r="77" spans="1:17">
      <c r="A77" s="12">
        <v>44021</v>
      </c>
      <c r="B77" s="1">
        <v>0.49791666666666667</v>
      </c>
      <c r="C77" t="s">
        <v>31</v>
      </c>
      <c r="D77">
        <v>24</v>
      </c>
      <c r="E77" t="s">
        <v>40</v>
      </c>
      <c r="F77" t="s">
        <v>33</v>
      </c>
      <c r="G77" s="2" t="s">
        <v>65</v>
      </c>
      <c r="H77" t="s">
        <v>32</v>
      </c>
      <c r="I77" t="s">
        <v>32</v>
      </c>
      <c r="J77" t="s">
        <v>38</v>
      </c>
      <c r="K77" t="s">
        <v>38</v>
      </c>
      <c r="L77" t="s">
        <v>32</v>
      </c>
      <c r="M77">
        <f>IF(Student_Mental_health__2[[#This Row],[Depression]]="Yes",1,0)</f>
        <v>0</v>
      </c>
      <c r="N77">
        <f>IF(Student_Mental_health__2[[#This Row],[Anxiety]]="Yes",1,0)</f>
        <v>1</v>
      </c>
      <c r="O77">
        <f>IF(Student_Mental_health__2[[#This Row],[Panic attack]]="Yes",1,0)</f>
        <v>1</v>
      </c>
      <c r="P77">
        <v>1</v>
      </c>
      <c r="Q77">
        <f>IF(Student_Mental_health__2[[#This Row],[Specialist for a treatment]]="Yes",1,0)</f>
        <v>0</v>
      </c>
    </row>
    <row r="78" spans="1:17">
      <c r="A78" s="12">
        <v>44021</v>
      </c>
      <c r="B78" s="1">
        <v>0.55208333333333337</v>
      </c>
      <c r="C78" t="s">
        <v>31</v>
      </c>
      <c r="D78">
        <v>23</v>
      </c>
      <c r="E78" t="s">
        <v>35</v>
      </c>
      <c r="F78" t="s">
        <v>33</v>
      </c>
      <c r="G78" s="2" t="s">
        <v>62</v>
      </c>
      <c r="H78" t="s">
        <v>32</v>
      </c>
      <c r="I78" t="s">
        <v>38</v>
      </c>
      <c r="J78" t="s">
        <v>32</v>
      </c>
      <c r="K78" t="s">
        <v>32</v>
      </c>
      <c r="L78" t="s">
        <v>32</v>
      </c>
      <c r="M78">
        <f>IF(Student_Mental_health__2[[#This Row],[Depression]]="Yes",1,0)</f>
        <v>1</v>
      </c>
      <c r="N78">
        <f>IF(Student_Mental_health__2[[#This Row],[Anxiety]]="Yes",1,0)</f>
        <v>0</v>
      </c>
      <c r="O78">
        <f>IF(Student_Mental_health__2[[#This Row],[Panic attack]]="Yes",1,0)</f>
        <v>0</v>
      </c>
      <c r="P78">
        <v>1</v>
      </c>
      <c r="Q78">
        <f>IF(Student_Mental_health__2[[#This Row],[Specialist for a treatment]]="Yes",1,0)</f>
        <v>0</v>
      </c>
    </row>
    <row r="79" spans="1:17">
      <c r="A79" s="12">
        <v>44021</v>
      </c>
      <c r="B79" s="1">
        <v>0.76666666666666672</v>
      </c>
      <c r="C79" t="s">
        <v>31</v>
      </c>
      <c r="D79">
        <v>18</v>
      </c>
      <c r="E79" t="s">
        <v>119</v>
      </c>
      <c r="F79" t="s">
        <v>39</v>
      </c>
      <c r="G79" s="2" t="s">
        <v>62</v>
      </c>
      <c r="H79" t="s">
        <v>32</v>
      </c>
      <c r="I79" t="s">
        <v>32</v>
      </c>
      <c r="J79" t="s">
        <v>32</v>
      </c>
      <c r="K79" t="s">
        <v>38</v>
      </c>
      <c r="L79" t="s">
        <v>32</v>
      </c>
      <c r="M79">
        <f>IF(Student_Mental_health__2[[#This Row],[Depression]]="Yes",1,0)</f>
        <v>0</v>
      </c>
      <c r="N79">
        <f>IF(Student_Mental_health__2[[#This Row],[Anxiety]]="Yes",1,0)</f>
        <v>0</v>
      </c>
      <c r="O79">
        <f>IF(Student_Mental_health__2[[#This Row],[Panic attack]]="Yes",1,0)</f>
        <v>1</v>
      </c>
      <c r="P79">
        <v>1</v>
      </c>
      <c r="Q79">
        <f>IF(Student_Mental_health__2[[#This Row],[Specialist for a treatment]]="Yes",1,0)</f>
        <v>0</v>
      </c>
    </row>
    <row r="80" spans="1:17">
      <c r="A80" s="12">
        <v>44025</v>
      </c>
      <c r="B80" s="1">
        <v>0.42189814814814813</v>
      </c>
      <c r="C80" t="s">
        <v>31</v>
      </c>
      <c r="D80">
        <v>19</v>
      </c>
      <c r="E80" t="s">
        <v>71</v>
      </c>
      <c r="F80" t="s">
        <v>44</v>
      </c>
      <c r="G80" s="2" t="s">
        <v>53</v>
      </c>
      <c r="H80" t="s">
        <v>32</v>
      </c>
      <c r="I80" t="s">
        <v>32</v>
      </c>
      <c r="J80" t="s">
        <v>32</v>
      </c>
      <c r="K80" t="s">
        <v>32</v>
      </c>
      <c r="L80" t="s">
        <v>32</v>
      </c>
      <c r="M80">
        <f>IF(Student_Mental_health__2[[#This Row],[Depression]]="Yes",1,0)</f>
        <v>0</v>
      </c>
      <c r="N80">
        <f>IF(Student_Mental_health__2[[#This Row],[Anxiety]]="Yes",1,0)</f>
        <v>0</v>
      </c>
      <c r="O80">
        <f>IF(Student_Mental_health__2[[#This Row],[Panic attack]]="Yes",1,0)</f>
        <v>0</v>
      </c>
      <c r="P80">
        <v>0</v>
      </c>
      <c r="Q80">
        <f>IF(Student_Mental_health__2[[#This Row],[Specialist for a treatment]]="Yes",1,0)</f>
        <v>0</v>
      </c>
    </row>
    <row r="81" spans="1:17">
      <c r="A81" s="12">
        <v>44025</v>
      </c>
      <c r="B81" s="1">
        <v>0.42395833333333333</v>
      </c>
      <c r="C81" t="s">
        <v>31</v>
      </c>
      <c r="D81">
        <v>18</v>
      </c>
      <c r="E81" t="s">
        <v>35</v>
      </c>
      <c r="F81" t="s">
        <v>47</v>
      </c>
      <c r="G81" s="2" t="s">
        <v>65</v>
      </c>
      <c r="H81" t="s">
        <v>32</v>
      </c>
      <c r="I81" t="s">
        <v>32</v>
      </c>
      <c r="J81" t="s">
        <v>32</v>
      </c>
      <c r="K81" t="s">
        <v>32</v>
      </c>
      <c r="L81" t="s">
        <v>32</v>
      </c>
      <c r="M81">
        <f>IF(Student_Mental_health__2[[#This Row],[Depression]]="Yes",1,0)</f>
        <v>0</v>
      </c>
      <c r="N81">
        <f>IF(Student_Mental_health__2[[#This Row],[Anxiety]]="Yes",1,0)</f>
        <v>0</v>
      </c>
      <c r="O81">
        <f>IF(Student_Mental_health__2[[#This Row],[Panic attack]]="Yes",1,0)</f>
        <v>0</v>
      </c>
      <c r="P81">
        <v>0</v>
      </c>
      <c r="Q81">
        <f>IF(Student_Mental_health__2[[#This Row],[Specialist for a treatment]]="Yes",1,0)</f>
        <v>0</v>
      </c>
    </row>
    <row r="82" spans="1:17">
      <c r="A82" s="12">
        <v>44025</v>
      </c>
      <c r="B82" s="1">
        <v>0.4246064814814815</v>
      </c>
      <c r="C82" t="s">
        <v>31</v>
      </c>
      <c r="D82">
        <v>24</v>
      </c>
      <c r="E82" t="s">
        <v>120</v>
      </c>
      <c r="F82" t="s">
        <v>39</v>
      </c>
      <c r="G82" s="2" t="s">
        <v>65</v>
      </c>
      <c r="H82" t="s">
        <v>38</v>
      </c>
      <c r="I82" t="s">
        <v>38</v>
      </c>
      <c r="J82" t="s">
        <v>38</v>
      </c>
      <c r="K82" t="s">
        <v>38</v>
      </c>
      <c r="L82" t="s">
        <v>32</v>
      </c>
      <c r="M82">
        <f>IF(Student_Mental_health__2[[#This Row],[Depression]]="Yes",1,0)</f>
        <v>1</v>
      </c>
      <c r="N82">
        <f>IF(Student_Mental_health__2[[#This Row],[Anxiety]]="Yes",1,0)</f>
        <v>1</v>
      </c>
      <c r="O82">
        <f>IF(Student_Mental_health__2[[#This Row],[Panic attack]]="Yes",1,0)</f>
        <v>1</v>
      </c>
      <c r="P82">
        <v>1</v>
      </c>
      <c r="Q82">
        <f>IF(Student_Mental_health__2[[#This Row],[Specialist for a treatment]]="Yes",1,0)</f>
        <v>0</v>
      </c>
    </row>
    <row r="83" spans="1:17">
      <c r="A83" s="12">
        <v>44025</v>
      </c>
      <c r="B83" s="1">
        <v>0.42520833333333335</v>
      </c>
      <c r="C83" t="s">
        <v>31</v>
      </c>
      <c r="D83">
        <v>24</v>
      </c>
      <c r="E83" t="s">
        <v>69</v>
      </c>
      <c r="F83" t="s">
        <v>39</v>
      </c>
      <c r="G83" s="2" t="s">
        <v>65</v>
      </c>
      <c r="H83" t="s">
        <v>32</v>
      </c>
      <c r="I83" t="s">
        <v>32</v>
      </c>
      <c r="J83" t="s">
        <v>32</v>
      </c>
      <c r="K83" t="s">
        <v>32</v>
      </c>
      <c r="L83" t="s">
        <v>32</v>
      </c>
      <c r="M83">
        <f>IF(Student_Mental_health__2[[#This Row],[Depression]]="Yes",1,0)</f>
        <v>0</v>
      </c>
      <c r="N83">
        <f>IF(Student_Mental_health__2[[#This Row],[Anxiety]]="Yes",1,0)</f>
        <v>0</v>
      </c>
      <c r="O83">
        <f>IF(Student_Mental_health__2[[#This Row],[Panic attack]]="Yes",1,0)</f>
        <v>0</v>
      </c>
      <c r="P83">
        <v>0</v>
      </c>
      <c r="Q83">
        <f>IF(Student_Mental_health__2[[#This Row],[Specialist for a treatment]]="Yes",1,0)</f>
        <v>0</v>
      </c>
    </row>
    <row r="84" spans="1:17">
      <c r="A84" s="12">
        <v>44025</v>
      </c>
      <c r="B84" s="1">
        <v>0.42530092592592594</v>
      </c>
      <c r="C84" t="s">
        <v>31</v>
      </c>
      <c r="D84">
        <v>19</v>
      </c>
      <c r="E84" t="s">
        <v>35</v>
      </c>
      <c r="F84" t="s">
        <v>33</v>
      </c>
      <c r="G84" s="2" t="s">
        <v>62</v>
      </c>
      <c r="H84" t="s">
        <v>32</v>
      </c>
      <c r="I84" t="s">
        <v>38</v>
      </c>
      <c r="J84" t="s">
        <v>38</v>
      </c>
      <c r="K84" t="s">
        <v>32</v>
      </c>
      <c r="L84" t="s">
        <v>32</v>
      </c>
      <c r="M84">
        <f>IF(Student_Mental_health__2[[#This Row],[Depression]]="Yes",1,0)</f>
        <v>1</v>
      </c>
      <c r="N84">
        <f>IF(Student_Mental_health__2[[#This Row],[Anxiety]]="Yes",1,0)</f>
        <v>1</v>
      </c>
      <c r="O84">
        <f>IF(Student_Mental_health__2[[#This Row],[Panic attack]]="Yes",1,0)</f>
        <v>0</v>
      </c>
      <c r="P84">
        <v>1</v>
      </c>
      <c r="Q84">
        <f>IF(Student_Mental_health__2[[#This Row],[Specialist for a treatment]]="Yes",1,0)</f>
        <v>0</v>
      </c>
    </row>
    <row r="85" spans="1:17">
      <c r="A85" s="12">
        <v>44025</v>
      </c>
      <c r="B85" s="1">
        <v>0.42532407407407408</v>
      </c>
      <c r="C85" t="s">
        <v>31</v>
      </c>
      <c r="D85">
        <v>19</v>
      </c>
      <c r="E85" t="s">
        <v>121</v>
      </c>
      <c r="F85" t="s">
        <v>39</v>
      </c>
      <c r="G85" s="2" t="s">
        <v>62</v>
      </c>
      <c r="H85" t="s">
        <v>32</v>
      </c>
      <c r="I85" t="s">
        <v>32</v>
      </c>
      <c r="J85" t="s">
        <v>32</v>
      </c>
      <c r="K85" t="s">
        <v>32</v>
      </c>
      <c r="L85" t="s">
        <v>32</v>
      </c>
      <c r="M85">
        <f>IF(Student_Mental_health__2[[#This Row],[Depression]]="Yes",1,0)</f>
        <v>0</v>
      </c>
      <c r="N85">
        <f>IF(Student_Mental_health__2[[#This Row],[Anxiety]]="Yes",1,0)</f>
        <v>0</v>
      </c>
      <c r="O85">
        <f>IF(Student_Mental_health__2[[#This Row],[Panic attack]]="Yes",1,0)</f>
        <v>0</v>
      </c>
      <c r="P85">
        <v>0</v>
      </c>
      <c r="Q85">
        <f>IF(Student_Mental_health__2[[#This Row],[Specialist for a treatment]]="Yes",1,0)</f>
        <v>0</v>
      </c>
    </row>
    <row r="86" spans="1:17">
      <c r="A86" s="12">
        <v>44025</v>
      </c>
      <c r="B86" s="1">
        <v>0.42692129629629627</v>
      </c>
      <c r="C86" t="s">
        <v>37</v>
      </c>
      <c r="D86">
        <v>23</v>
      </c>
      <c r="E86" t="s">
        <v>74</v>
      </c>
      <c r="F86" t="s">
        <v>33</v>
      </c>
      <c r="G86" s="2" t="s">
        <v>62</v>
      </c>
      <c r="H86" t="s">
        <v>32</v>
      </c>
      <c r="I86" t="s">
        <v>32</v>
      </c>
      <c r="J86" t="s">
        <v>32</v>
      </c>
      <c r="K86" t="s">
        <v>32</v>
      </c>
      <c r="L86" t="s">
        <v>32</v>
      </c>
      <c r="M86">
        <f>IF(Student_Mental_health__2[[#This Row],[Depression]]="Yes",1,0)</f>
        <v>0</v>
      </c>
      <c r="N86">
        <f>IF(Student_Mental_health__2[[#This Row],[Anxiety]]="Yes",1,0)</f>
        <v>0</v>
      </c>
      <c r="O86">
        <f>IF(Student_Mental_health__2[[#This Row],[Panic attack]]="Yes",1,0)</f>
        <v>0</v>
      </c>
      <c r="P86">
        <v>0</v>
      </c>
      <c r="Q86">
        <f>IF(Student_Mental_health__2[[#This Row],[Specialist for a treatment]]="Yes",1,0)</f>
        <v>0</v>
      </c>
    </row>
    <row r="87" spans="1:17">
      <c r="A87" s="12">
        <v>44025</v>
      </c>
      <c r="B87" s="1">
        <v>0.44012731481481482</v>
      </c>
      <c r="C87" t="s">
        <v>31</v>
      </c>
      <c r="D87">
        <v>18</v>
      </c>
      <c r="E87" t="s">
        <v>122</v>
      </c>
      <c r="F87" t="s">
        <v>33</v>
      </c>
      <c r="G87" s="2" t="s">
        <v>65</v>
      </c>
      <c r="H87" t="s">
        <v>32</v>
      </c>
      <c r="I87" t="s">
        <v>38</v>
      </c>
      <c r="J87" t="s">
        <v>38</v>
      </c>
      <c r="K87" t="s">
        <v>32</v>
      </c>
      <c r="L87" t="s">
        <v>38</v>
      </c>
      <c r="M87">
        <f>IF(Student_Mental_health__2[[#This Row],[Depression]]="Yes",1,0)</f>
        <v>1</v>
      </c>
      <c r="N87">
        <f>IF(Student_Mental_health__2[[#This Row],[Anxiety]]="Yes",1,0)</f>
        <v>1</v>
      </c>
      <c r="O87">
        <f>IF(Student_Mental_health__2[[#This Row],[Panic attack]]="Yes",1,0)</f>
        <v>0</v>
      </c>
      <c r="P87">
        <v>1</v>
      </c>
      <c r="Q87">
        <f>IF(Student_Mental_health__2[[#This Row],[Specialist for a treatment]]="Yes",1,0)</f>
        <v>1</v>
      </c>
    </row>
    <row r="88" spans="1:17">
      <c r="A88" s="12">
        <v>44025</v>
      </c>
      <c r="B88" s="1">
        <v>0.44037037037037036</v>
      </c>
      <c r="C88" t="s">
        <v>31</v>
      </c>
      <c r="D88">
        <v>19</v>
      </c>
      <c r="E88" t="s">
        <v>70</v>
      </c>
      <c r="F88" t="s">
        <v>44</v>
      </c>
      <c r="G88" s="2" t="s">
        <v>62</v>
      </c>
      <c r="H88" t="s">
        <v>32</v>
      </c>
      <c r="I88" t="s">
        <v>32</v>
      </c>
      <c r="J88" t="s">
        <v>32</v>
      </c>
      <c r="K88" t="s">
        <v>32</v>
      </c>
      <c r="L88" t="s">
        <v>32</v>
      </c>
      <c r="M88">
        <f>IF(Student_Mental_health__2[[#This Row],[Depression]]="Yes",1,0)</f>
        <v>0</v>
      </c>
      <c r="N88">
        <f>IF(Student_Mental_health__2[[#This Row],[Anxiety]]="Yes",1,0)</f>
        <v>0</v>
      </c>
      <c r="O88">
        <f>IF(Student_Mental_health__2[[#This Row],[Panic attack]]="Yes",1,0)</f>
        <v>0</v>
      </c>
      <c r="P88">
        <v>0</v>
      </c>
      <c r="Q88">
        <f>IF(Student_Mental_health__2[[#This Row],[Specialist for a treatment]]="Yes",1,0)</f>
        <v>0</v>
      </c>
    </row>
    <row r="89" spans="1:17">
      <c r="A89" s="12">
        <v>44025</v>
      </c>
      <c r="B89" s="1">
        <v>0.49042824074074076</v>
      </c>
      <c r="C89" t="s">
        <v>31</v>
      </c>
      <c r="D89">
        <v>18</v>
      </c>
      <c r="E89" t="s">
        <v>122</v>
      </c>
      <c r="F89" t="s">
        <v>33</v>
      </c>
      <c r="G89" s="2" t="s">
        <v>65</v>
      </c>
      <c r="H89" t="s">
        <v>32</v>
      </c>
      <c r="I89" t="s">
        <v>38</v>
      </c>
      <c r="J89" t="s">
        <v>38</v>
      </c>
      <c r="K89" t="s">
        <v>38</v>
      </c>
      <c r="L89" t="s">
        <v>32</v>
      </c>
      <c r="M89">
        <f>IF(Student_Mental_health__2[[#This Row],[Depression]]="Yes",1,0)</f>
        <v>1</v>
      </c>
      <c r="N89">
        <f>IF(Student_Mental_health__2[[#This Row],[Anxiety]]="Yes",1,0)</f>
        <v>1</v>
      </c>
      <c r="O89">
        <f>IF(Student_Mental_health__2[[#This Row],[Panic attack]]="Yes",1,0)</f>
        <v>1</v>
      </c>
      <c r="P89">
        <v>1</v>
      </c>
      <c r="Q89">
        <f>IF(Student_Mental_health__2[[#This Row],[Specialist for a treatment]]="Yes",1,0)</f>
        <v>0</v>
      </c>
    </row>
    <row r="90" spans="1:17">
      <c r="A90" s="12">
        <v>44025</v>
      </c>
      <c r="B90" s="1">
        <v>0.49238425925925927</v>
      </c>
      <c r="C90" t="s">
        <v>37</v>
      </c>
      <c r="D90">
        <v>24</v>
      </c>
      <c r="E90" t="s">
        <v>45</v>
      </c>
      <c r="F90" t="s">
        <v>33</v>
      </c>
      <c r="G90" s="2" t="s">
        <v>62</v>
      </c>
      <c r="H90" t="s">
        <v>32</v>
      </c>
      <c r="I90" t="s">
        <v>32</v>
      </c>
      <c r="J90" t="s">
        <v>38</v>
      </c>
      <c r="K90" t="s">
        <v>32</v>
      </c>
      <c r="L90" t="s">
        <v>32</v>
      </c>
      <c r="M90">
        <f>IF(Student_Mental_health__2[[#This Row],[Depression]]="Yes",1,0)</f>
        <v>0</v>
      </c>
      <c r="N90">
        <f>IF(Student_Mental_health__2[[#This Row],[Anxiety]]="Yes",1,0)</f>
        <v>1</v>
      </c>
      <c r="O90">
        <f>IF(Student_Mental_health__2[[#This Row],[Panic attack]]="Yes",1,0)</f>
        <v>0</v>
      </c>
      <c r="P90">
        <v>1</v>
      </c>
      <c r="Q90">
        <f>IF(Student_Mental_health__2[[#This Row],[Specialist for a treatment]]="Yes",1,0)</f>
        <v>0</v>
      </c>
    </row>
    <row r="91" spans="1:17">
      <c r="A91" s="12">
        <v>44025</v>
      </c>
      <c r="B91" s="1">
        <v>0.49650462962962966</v>
      </c>
      <c r="C91" t="s">
        <v>37</v>
      </c>
      <c r="D91">
        <v>24</v>
      </c>
      <c r="E91" t="s">
        <v>35</v>
      </c>
      <c r="F91" t="s">
        <v>39</v>
      </c>
      <c r="G91" s="2" t="s">
        <v>56</v>
      </c>
      <c r="H91" t="s">
        <v>32</v>
      </c>
      <c r="I91" t="s">
        <v>32</v>
      </c>
      <c r="J91" t="s">
        <v>32</v>
      </c>
      <c r="K91" t="s">
        <v>38</v>
      </c>
      <c r="L91" t="s">
        <v>32</v>
      </c>
      <c r="M91">
        <f>IF(Student_Mental_health__2[[#This Row],[Depression]]="Yes",1,0)</f>
        <v>0</v>
      </c>
      <c r="N91">
        <f>IF(Student_Mental_health__2[[#This Row],[Anxiety]]="Yes",1,0)</f>
        <v>0</v>
      </c>
      <c r="O91">
        <f>IF(Student_Mental_health__2[[#This Row],[Panic attack]]="Yes",1,0)</f>
        <v>1</v>
      </c>
      <c r="P91">
        <v>1</v>
      </c>
      <c r="Q91">
        <f>IF(Student_Mental_health__2[[#This Row],[Specialist for a treatment]]="Yes",1,0)</f>
        <v>0</v>
      </c>
    </row>
    <row r="92" spans="1:17">
      <c r="A92" s="12">
        <v>44025</v>
      </c>
      <c r="B92" s="1">
        <v>0.58137731481481481</v>
      </c>
      <c r="C92" t="s">
        <v>31</v>
      </c>
      <c r="D92">
        <v>23</v>
      </c>
      <c r="E92" t="s">
        <v>79</v>
      </c>
      <c r="F92" t="s">
        <v>44</v>
      </c>
      <c r="G92" s="2" t="s">
        <v>65</v>
      </c>
      <c r="H92" t="s">
        <v>32</v>
      </c>
      <c r="I92" t="s">
        <v>32</v>
      </c>
      <c r="J92" t="s">
        <v>32</v>
      </c>
      <c r="K92" t="s">
        <v>38</v>
      </c>
      <c r="L92" t="s">
        <v>32</v>
      </c>
      <c r="M92">
        <f>IF(Student_Mental_health__2[[#This Row],[Depression]]="Yes",1,0)</f>
        <v>0</v>
      </c>
      <c r="N92">
        <f>IF(Student_Mental_health__2[[#This Row],[Anxiety]]="Yes",1,0)</f>
        <v>0</v>
      </c>
      <c r="O92">
        <f>IF(Student_Mental_health__2[[#This Row],[Panic attack]]="Yes",1,0)</f>
        <v>1</v>
      </c>
      <c r="P92">
        <v>1</v>
      </c>
      <c r="Q92">
        <f>IF(Student_Mental_health__2[[#This Row],[Specialist for a treatment]]="Yes",1,0)</f>
        <v>0</v>
      </c>
    </row>
    <row r="93" spans="1:17">
      <c r="A93" s="12">
        <v>44025</v>
      </c>
      <c r="B93" s="1">
        <v>0.60986111111111108</v>
      </c>
      <c r="C93" t="s">
        <v>37</v>
      </c>
      <c r="D93">
        <v>18</v>
      </c>
      <c r="E93" t="s">
        <v>40</v>
      </c>
      <c r="F93" t="s">
        <v>39</v>
      </c>
      <c r="G93" s="2" t="s">
        <v>62</v>
      </c>
      <c r="H93" t="s">
        <v>32</v>
      </c>
      <c r="I93" t="s">
        <v>32</v>
      </c>
      <c r="J93" t="s">
        <v>38</v>
      </c>
      <c r="K93" t="s">
        <v>32</v>
      </c>
      <c r="L93" t="s">
        <v>32</v>
      </c>
      <c r="M93">
        <f>IF(Student_Mental_health__2[[#This Row],[Depression]]="Yes",1,0)</f>
        <v>0</v>
      </c>
      <c r="N93">
        <f>IF(Student_Mental_health__2[[#This Row],[Anxiety]]="Yes",1,0)</f>
        <v>1</v>
      </c>
      <c r="O93">
        <f>IF(Student_Mental_health__2[[#This Row],[Panic attack]]="Yes",1,0)</f>
        <v>0</v>
      </c>
      <c r="P93">
        <v>1</v>
      </c>
      <c r="Q93">
        <f>IF(Student_Mental_health__2[[#This Row],[Specialist for a treatment]]="Yes",1,0)</f>
        <v>0</v>
      </c>
    </row>
    <row r="94" spans="1:17">
      <c r="A94" s="12">
        <v>44025</v>
      </c>
      <c r="B94" s="1">
        <v>0.616724537037037</v>
      </c>
      <c r="C94" t="s">
        <v>31</v>
      </c>
      <c r="D94">
        <v>19</v>
      </c>
      <c r="E94" t="s">
        <v>40</v>
      </c>
      <c r="F94" t="s">
        <v>39</v>
      </c>
      <c r="G94" s="2" t="s">
        <v>62</v>
      </c>
      <c r="H94" t="s">
        <v>38</v>
      </c>
      <c r="I94" t="s">
        <v>38</v>
      </c>
      <c r="J94" t="s">
        <v>32</v>
      </c>
      <c r="K94" t="s">
        <v>32</v>
      </c>
      <c r="L94" t="s">
        <v>32</v>
      </c>
      <c r="M94">
        <f>IF(Student_Mental_health__2[[#This Row],[Depression]]="Yes",1,0)</f>
        <v>1</v>
      </c>
      <c r="N94">
        <f>IF(Student_Mental_health__2[[#This Row],[Anxiety]]="Yes",1,0)</f>
        <v>0</v>
      </c>
      <c r="O94">
        <f>IF(Student_Mental_health__2[[#This Row],[Panic attack]]="Yes",1,0)</f>
        <v>0</v>
      </c>
      <c r="P94">
        <v>1</v>
      </c>
      <c r="Q94">
        <f>IF(Student_Mental_health__2[[#This Row],[Specialist for a treatment]]="Yes",1,0)</f>
        <v>0</v>
      </c>
    </row>
    <row r="95" spans="1:17">
      <c r="A95" s="12">
        <v>44025</v>
      </c>
      <c r="B95" s="1">
        <v>0.67723379629629632</v>
      </c>
      <c r="C95" t="s">
        <v>31</v>
      </c>
      <c r="D95">
        <v>18</v>
      </c>
      <c r="E95" t="s">
        <v>118</v>
      </c>
      <c r="F95" t="s">
        <v>33</v>
      </c>
      <c r="G95" s="2" t="s">
        <v>62</v>
      </c>
      <c r="H95" t="s">
        <v>32</v>
      </c>
      <c r="I95" t="s">
        <v>38</v>
      </c>
      <c r="J95" t="s">
        <v>32</v>
      </c>
      <c r="K95" t="s">
        <v>32</v>
      </c>
      <c r="L95" t="s">
        <v>32</v>
      </c>
      <c r="M95">
        <f>IF(Student_Mental_health__2[[#This Row],[Depression]]="Yes",1,0)</f>
        <v>1</v>
      </c>
      <c r="N95">
        <f>IF(Student_Mental_health__2[[#This Row],[Anxiety]]="Yes",1,0)</f>
        <v>0</v>
      </c>
      <c r="O95">
        <f>IF(Student_Mental_health__2[[#This Row],[Panic attack]]="Yes",1,0)</f>
        <v>0</v>
      </c>
      <c r="P95">
        <v>1</v>
      </c>
      <c r="Q95">
        <f>IF(Student_Mental_health__2[[#This Row],[Specialist for a treatment]]="Yes",1,0)</f>
        <v>0</v>
      </c>
    </row>
    <row r="96" spans="1:17">
      <c r="A96" s="12">
        <v>44025</v>
      </c>
      <c r="B96" s="1">
        <v>0.72967592592592589</v>
      </c>
      <c r="C96" t="s">
        <v>31</v>
      </c>
      <c r="D96">
        <v>24</v>
      </c>
      <c r="E96" t="s">
        <v>70</v>
      </c>
      <c r="F96" t="s">
        <v>44</v>
      </c>
      <c r="G96" s="2" t="s">
        <v>53</v>
      </c>
      <c r="H96" t="s">
        <v>32</v>
      </c>
      <c r="I96" t="s">
        <v>32</v>
      </c>
      <c r="J96" t="s">
        <v>32</v>
      </c>
      <c r="K96" t="s">
        <v>38</v>
      </c>
      <c r="L96" t="s">
        <v>32</v>
      </c>
      <c r="M96">
        <f>IF(Student_Mental_health__2[[#This Row],[Depression]]="Yes",1,0)</f>
        <v>0</v>
      </c>
      <c r="N96">
        <f>IF(Student_Mental_health__2[[#This Row],[Anxiety]]="Yes",1,0)</f>
        <v>0</v>
      </c>
      <c r="O96">
        <f>IF(Student_Mental_health__2[[#This Row],[Panic attack]]="Yes",1,0)</f>
        <v>1</v>
      </c>
      <c r="P96">
        <v>1</v>
      </c>
      <c r="Q96">
        <f>IF(Student_Mental_health__2[[#This Row],[Specialist for a treatment]]="Yes",1,0)</f>
        <v>0</v>
      </c>
    </row>
    <row r="97" spans="1:17">
      <c r="A97" s="12">
        <v>44025</v>
      </c>
      <c r="B97" s="1">
        <v>0.79759259259259263</v>
      </c>
      <c r="C97" t="s">
        <v>31</v>
      </c>
      <c r="D97">
        <v>18</v>
      </c>
      <c r="E97" t="s">
        <v>123</v>
      </c>
      <c r="F97" t="s">
        <v>33</v>
      </c>
      <c r="G97" s="2" t="s">
        <v>65</v>
      </c>
      <c r="H97" t="s">
        <v>32</v>
      </c>
      <c r="I97" t="s">
        <v>32</v>
      </c>
      <c r="J97" t="s">
        <v>32</v>
      </c>
      <c r="K97" t="s">
        <v>32</v>
      </c>
      <c r="L97" t="s">
        <v>32</v>
      </c>
      <c r="M97">
        <f>IF(Student_Mental_health__2[[#This Row],[Depression]]="Yes",1,0)</f>
        <v>0</v>
      </c>
      <c r="N97">
        <f>IF(Student_Mental_health__2[[#This Row],[Anxiety]]="Yes",1,0)</f>
        <v>0</v>
      </c>
      <c r="O97">
        <f>IF(Student_Mental_health__2[[#This Row],[Panic attack]]="Yes",1,0)</f>
        <v>0</v>
      </c>
      <c r="P97">
        <v>0</v>
      </c>
      <c r="Q97">
        <f>IF(Student_Mental_health__2[[#This Row],[Specialist for a treatment]]="Yes",1,0)</f>
        <v>0</v>
      </c>
    </row>
    <row r="98" spans="1:17">
      <c r="A98" s="12">
        <v>44025</v>
      </c>
      <c r="B98" s="1">
        <v>0.83112268518518517</v>
      </c>
      <c r="C98" t="s">
        <v>31</v>
      </c>
      <c r="D98">
        <v>21</v>
      </c>
      <c r="E98" t="s">
        <v>41</v>
      </c>
      <c r="F98" t="s">
        <v>33</v>
      </c>
      <c r="G98" s="2" t="s">
        <v>65</v>
      </c>
      <c r="H98" t="s">
        <v>32</v>
      </c>
      <c r="I98" t="s">
        <v>32</v>
      </c>
      <c r="J98" t="s">
        <v>38</v>
      </c>
      <c r="K98" t="s">
        <v>32</v>
      </c>
      <c r="L98" t="s">
        <v>32</v>
      </c>
      <c r="M98">
        <f>IF(Student_Mental_health__2[[#This Row],[Depression]]="Yes",1,0)</f>
        <v>0</v>
      </c>
      <c r="N98">
        <f>IF(Student_Mental_health__2[[#This Row],[Anxiety]]="Yes",1,0)</f>
        <v>1</v>
      </c>
      <c r="O98">
        <f>IF(Student_Mental_health__2[[#This Row],[Panic attack]]="Yes",1,0)</f>
        <v>0</v>
      </c>
      <c r="P98">
        <v>1</v>
      </c>
      <c r="Q98">
        <f>IF(Student_Mental_health__2[[#This Row],[Specialist for a treatment]]="Yes",1,0)</f>
        <v>0</v>
      </c>
    </row>
    <row r="99" spans="1:17">
      <c r="A99" s="12">
        <v>44025</v>
      </c>
      <c r="B99" s="1">
        <v>0.89006944444444447</v>
      </c>
      <c r="C99" t="s">
        <v>37</v>
      </c>
      <c r="D99">
        <v>18</v>
      </c>
      <c r="E99" t="s">
        <v>35</v>
      </c>
      <c r="F99" t="s">
        <v>39</v>
      </c>
      <c r="G99" s="2" t="s">
        <v>62</v>
      </c>
      <c r="H99" t="s">
        <v>32</v>
      </c>
      <c r="I99" t="s">
        <v>38</v>
      </c>
      <c r="J99" t="s">
        <v>38</v>
      </c>
      <c r="K99" t="s">
        <v>32</v>
      </c>
      <c r="L99" t="s">
        <v>32</v>
      </c>
      <c r="M99">
        <f>IF(Student_Mental_health__2[[#This Row],[Depression]]="Yes",1,0)</f>
        <v>1</v>
      </c>
      <c r="N99">
        <f>IF(Student_Mental_health__2[[#This Row],[Anxiety]]="Yes",1,0)</f>
        <v>1</v>
      </c>
      <c r="O99">
        <f>IF(Student_Mental_health__2[[#This Row],[Panic attack]]="Yes",1,0)</f>
        <v>0</v>
      </c>
      <c r="P99">
        <v>1</v>
      </c>
      <c r="Q99">
        <f>IF(Student_Mental_health__2[[#This Row],[Specialist for a treatment]]="Yes",1,0)</f>
        <v>0</v>
      </c>
    </row>
    <row r="100" spans="1:17">
      <c r="A100" s="12">
        <v>44025</v>
      </c>
      <c r="B100" s="1">
        <v>0.8909259259259259</v>
      </c>
      <c r="C100" t="s">
        <v>31</v>
      </c>
      <c r="D100">
        <v>19</v>
      </c>
      <c r="E100" t="s">
        <v>124</v>
      </c>
      <c r="F100" t="s">
        <v>44</v>
      </c>
      <c r="G100" s="2" t="s">
        <v>65</v>
      </c>
      <c r="H100" t="s">
        <v>38</v>
      </c>
      <c r="I100" t="s">
        <v>38</v>
      </c>
      <c r="J100" t="s">
        <v>32</v>
      </c>
      <c r="K100" t="s">
        <v>38</v>
      </c>
      <c r="L100" t="s">
        <v>32</v>
      </c>
      <c r="M100">
        <f>IF(Student_Mental_health__2[[#This Row],[Depression]]="Yes",1,0)</f>
        <v>1</v>
      </c>
      <c r="N100">
        <f>IF(Student_Mental_health__2[[#This Row],[Anxiety]]="Yes",1,0)</f>
        <v>0</v>
      </c>
      <c r="O100">
        <f>IF(Student_Mental_health__2[[#This Row],[Panic attack]]="Yes",1,0)</f>
        <v>1</v>
      </c>
      <c r="P100">
        <v>1</v>
      </c>
      <c r="Q100">
        <f>IF(Student_Mental_health__2[[#This Row],[Specialist for a treatment]]="Yes",1,0)</f>
        <v>0</v>
      </c>
    </row>
    <row r="101" spans="1:17">
      <c r="A101" s="12">
        <v>44025</v>
      </c>
      <c r="B101" s="1">
        <v>0.89163194444444449</v>
      </c>
      <c r="C101" t="s">
        <v>31</v>
      </c>
      <c r="D101">
        <v>23</v>
      </c>
      <c r="E101" t="s">
        <v>125</v>
      </c>
      <c r="F101" t="s">
        <v>47</v>
      </c>
      <c r="G101" s="2" t="s">
        <v>65</v>
      </c>
      <c r="H101" t="s">
        <v>32</v>
      </c>
      <c r="I101" t="s">
        <v>32</v>
      </c>
      <c r="J101" t="s">
        <v>32</v>
      </c>
      <c r="K101" t="s">
        <v>32</v>
      </c>
      <c r="L101" t="s">
        <v>32</v>
      </c>
      <c r="M101">
        <f>IF(Student_Mental_health__2[[#This Row],[Depression]]="Yes",1,0)</f>
        <v>0</v>
      </c>
      <c r="N101">
        <f>IF(Student_Mental_health__2[[#This Row],[Anxiety]]="Yes",1,0)</f>
        <v>0</v>
      </c>
      <c r="O101">
        <f>IF(Student_Mental_health__2[[#This Row],[Panic attack]]="Yes",1,0)</f>
        <v>0</v>
      </c>
      <c r="P101">
        <v>0</v>
      </c>
      <c r="Q101">
        <f>IF(Student_Mental_health__2[[#This Row],[Specialist for a treatment]]="Yes",1,0)</f>
        <v>0</v>
      </c>
    </row>
    <row r="102" spans="1:17">
      <c r="A102" s="12">
        <v>44030</v>
      </c>
      <c r="B102" s="1">
        <v>0.84468750000000004</v>
      </c>
      <c r="C102" t="s">
        <v>37</v>
      </c>
      <c r="D102">
        <v>20</v>
      </c>
      <c r="E102" t="s">
        <v>34</v>
      </c>
      <c r="F102" t="s">
        <v>39</v>
      </c>
      <c r="G102" s="2" t="s">
        <v>62</v>
      </c>
      <c r="H102" t="s">
        <v>32</v>
      </c>
      <c r="I102" t="s">
        <v>32</v>
      </c>
      <c r="J102" t="s">
        <v>32</v>
      </c>
      <c r="K102" t="s">
        <v>32</v>
      </c>
      <c r="L102" t="s">
        <v>32</v>
      </c>
      <c r="M102">
        <f>IF(Student_Mental_health__2[[#This Row],[Depression]]="Yes",1,0)</f>
        <v>0</v>
      </c>
      <c r="N102">
        <f>IF(Student_Mental_health__2[[#This Row],[Anxiety]]="Yes",1,0)</f>
        <v>0</v>
      </c>
      <c r="O102">
        <f>IF(Student_Mental_health__2[[#This Row],[Panic attack]]="Yes",1,0)</f>
        <v>0</v>
      </c>
      <c r="P102">
        <v>0</v>
      </c>
      <c r="Q102">
        <f>IF(Student_Mental_health__2[[#This Row],[Specialist for a treatment]]="Yes",1,0)</f>
        <v>0</v>
      </c>
    </row>
  </sheetData>
  <phoneticPr fontId="2" type="noConversion"/>
  <conditionalFormatting sqref="I2:K102">
    <cfRule type="expression" dxfId="27" priority="1">
      <formula>AND($I2="Yes", $J2="Yes", $K2="Yes")</formula>
    </cfRule>
    <cfRule type="expression" dxfId="26" priority="2">
      <formula>OR($I2="Yes", $J2="Yes", $K2="Yes")</formula>
    </cfRule>
    <cfRule type="expression" dxfId="25" priority="3">
      <formula>AND($I2="No", $J2="No", $K2="No")</formula>
    </cfRule>
  </conditionalFormatting>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 2 0 2 4 - 0 9 - 0 5 T 2 3 : 0 7 : 4 6 . 3 0 1 9 6 3 6 + 0 1 : 0 0 < / L a s t P r o c e s s e d T i m e > < / D a t a M o d e l i n g S a n d b o x . S e r i a l i z e d S a n d b o x E r r o r C a c h e > ] ] > < / C u s t o m C o n t e n t > < / G e m i n i > 
</file>

<file path=customXml/item2.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4.xml>��< ? x m l   v e r s i o n = " 1 . 0 "   e n c o d i n g = " u t f - 1 6 " ? > < D a t a M a s h u p   x m l n s = " h t t p : / / s c h e m a s . m i c r o s o f t . c o m / D a t a M a s h u p " > A A A A A O 0 F A A B Q S w M E F A A C A A g A c H Q q W R P T I 1 C k A A A A 9 g A A A B I A H A B D b 2 5 m a W c v U G F j a 2 F n Z S 5 4 b W w g o h g A K K A U A A A A A A A A A A A A A A A A A A A A A A A A A A A A h Y + x D o I w F E V / h X S n L W U h 5 F E H B x c x J i b G t Y E K j f A w t F j + z c F P 8 h f E K O r m e M 8 9 w 7 3 3 6 w 0 W Y 9 s E F 9 1 b 0 2 F G I s p J o L H o S o N V R g Z 3 D B O y k L B V x U l V O p h k t O l o y 4 z U z p 1 T x r z 3 1 M e 0 6 y s m O I / Y I V / v i l q 3 i n x k 8 1 8 O D V q n s N B E w v 4 1 R g o a x Y L G I q E c 2 A w h N / g V x L T 3 2 f 5 A W A 6 N G 3 o t N Y a b F b A 5 A n t / k A 9 Q S w M E F A A C A A g A c H Q 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B 0 K l n G 4 O R I 5 w I A A I 4 O A A A T A B w A R m 9 y b X V s Y X M v U 2 V j d G l v b j E u b S C i G A A o o B Q A A A A A A A A A A A A A A A A A A A A A A A A A A A D t V U t v 2 k A Q v i P x H 0 a b i y M 5 l q C P Q y N U U U j S S i V N Y 6 o o C j 1 s 7 A m s Y q / R 7 p L G R f z 3 z t o U b G w I 7 T V w M O u Z b + f h + W Z G Y 2 B E I s H P / 1 u n z U a z o S d c Y Q h H z D e z E K W B A T 1 4 B B P k k Z k w 6 E C E p t k A + v n J T A V I k p 5 + 8 v p J M I s J 6 p y L C L 1 e I g 2 9 a I f 1 P o x + a F R 6 N P x 8 9 n X Q H X 2 T 2 F f i C e E E B v 7 5 c F T r x g v 0 E z t 2 7 / o Y i V g Y V B 3 m M h d 6 S T S L p e 6 0 W i 6 c y S A J h R x 3 W u 1 3 b R e + z x K D v k k j 7 K y P 3 m U i 8 e e x m 4 d 7 x K 5 U E p M u h M / I Q 4 r J Z j P k 9 w R c a p Z y J 8 / M h b u l v B t F f s A j r n T H q F n R Z G / C 5 Z g s D t M p r s 0 N F Z f 6 I V F x H r F V a q f G v z u f s 6 G I U R s e T y l B Q 0 A I u U F D w o U L c 7 K f J B o h p Y B g j J J u / Y U Z f D Y Z p D t G k n 2 R 5 v 1 b z 3 r K h D c T b k D o / G J A D 4 0 f K z d v M + V M K V u A F L m C 5 A F s Q d I K t G S v d 3 H V r V o b c C V s C S k Z M 9 M V d T + x l 2 H C q f Z 9 n C r U m k h X N V P E d e W z Q J P u B l 1 x K Q L g x v D g s Q Y p w g y q E R + B y x T 0 F A P B I 6 E N U I W A g 1 H I j a V u + f J i X W S i N H G Q 6 n a d / C q Q x s e I O s f K n A 0 i u I A 8 m I D l S o E q f G q / j / h N q D O r v k l U u J U z 1 m b Z r y X L z o o N K W z L 5 C m q f R J p b c u k N s 5 i S s 2 G k F t M 7 j F D w G k f H + b I Y Y 6 8 v j n i T y N h l u y D + x R W t C x 0 o o X k C G c n B z b m T R 0 B c v c u M J Q n l x f U B 1 D C Z K 7 I e e 7 T D o 9 P q e 3 3 V V T O n A F b F H v C o w 5 1 4 Y F H m u Y a F F x 6 L V a 0 7 r X Z o p 7 b r R f J v f 0 j l V i e e V z x f F G O p r 3 6 B J b / h V C u U f K Y Q l l O g H U w u W I 9 e s s x V z 2 z P n l l N W 6 z V 7 a 9 5 9 h F f t r V X a y 3 P L 7 c X e y 2 J N j e Y y w / v N B C b P 1 a h R a 6 i C 3 P V d B m F 7 G i g P 1 P K x E j t q l Z s b b / v l 8 3 2 Z B t 2 H 2 X a n E J 1 r v e a x e + O e z C w y 5 8 P b u w 1 D X F O p / + A V B L A Q I t A B Q A A g A I A H B 0 K l k T 0 y N Q p A A A A P Y A A A A S A A A A A A A A A A A A A A A A A A A A A A B D b 2 5 m a W c v U G F j a 2 F n Z S 5 4 b W x Q S w E C L Q A U A A I A C A B w d C p Z D 8 r p q 6 Q A A A D p A A A A E w A A A A A A A A A A A A A A A A D w A A A A W 0 N v b n R l b n R f V H l w Z X N d L n h t b F B L A Q I t A B Q A A g A I A H B 0 K l n G 4 O R I 5 w I A A I 4 O A A A T A A A A A A A A A A A A A A A A A O E B A A B G b 3 J t d W x h c y 9 T Z W N 0 a W 9 u M S 5 t U E s F B g A A A A A D A A M A w g A A A B 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Q 2 A A A A A A A A U j 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H V k Z W 5 0 J T I w T W V u d G F s J T I w a G V h b H R o P C 9 J d G V t U G F 0 a D 4 8 L 0 l 0 Z W 1 M b 2 N h d G l v b j 4 8 U 3 R h Y m x l R W 5 0 c m l l c z 4 8 R W 5 0 c n k g V H l w Z T 0 i S X N Q c m l 2 Y X R l I i B W Y W x 1 Z T 0 i b D A i I C 8 + P E V u d H J 5 I F R 5 c G U 9 I l F 1 Z X J 5 S U Q i I F Z h b H V l P S J z Z m M 5 M D I z N z E t N T d m Y S 0 0 N m R l L T l h Z D g t M z A 5 N T k 4 N T N k Z j B 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Q t M D k t M D V U M T M 6 M D A 6 M j k u O D c 4 O T U y M F o i I C 8 + P E V u d H J 5 I F R 5 c G U 9 I k Z p b G x D b 2 x 1 b W 5 U e X B l c y I g V m F s d W U 9 I n N C d 1 l E Q m d Z R 0 J n W U d C Z 1 k 9 I i A v P j x F b n R y e S B U e X B l P S J G a W x s Q 2 9 s d W 1 u T m F t Z X M i I F Z h b H V l P S J z W y Z x d W 9 0 O 1 R p b W V z d G F t c C Z x d W 9 0 O y w m c X V v d D t D a G 9 v c 2 U g e W 9 1 c i B n Z W 5 k Z X I m c X V v d D s s J n F 1 b 3 Q 7 Q W d l J n F 1 b 3 Q 7 L C Z x d W 9 0 O 1 d o Y X Q g a X M g e W 9 1 c i B j b 3 V y c 2 U / J n F 1 b 3 Q 7 L C Z x d W 9 0 O 1 l v d X I g Y 3 V y c m V u d C B 5 Z W F y I G 9 m I F N 0 d W R 5 J n F 1 b 3 Q 7 L C Z x d W 9 0 O 1 d o Y X Q g a X M g e W 9 1 c i B D R 1 B B P y Z x d W 9 0 O y w m c X V v d D t N Y X J p d G F s I H N 0 Y X R 1 c y Z x d W 9 0 O y w m c X V v d D t E b y B 5 b 3 U g a G F 2 Z S B E Z X B y Z X N z a W 9 u P y Z x d W 9 0 O y w m c X V v d D t E b y B 5 b 3 U g a G F 2 Z S B B b n h p Z X R 5 P y Z x d W 9 0 O y w m c X V v d D t E b y B 5 b 3 U g a G F 2 Z S B Q Y W 5 p Y y B h d H R h Y 2 s / J n F 1 b 3 Q 7 L C Z x d W 9 0 O 0 R p Z C B 5 b 3 U g c 2 V l a y B h b n k g c 3 B l Y 2 l h b G l z d C B m b 3 I g Y S B 0 c m V h d G 1 l b n Q / 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0 d W R l b n Q g T W V u d G F s I G h l Y W x 0 a C 9 B d X R v U m V t b 3 Z l Z E N v b H V t b n M x L n t U a W 1 l c 3 R h b X A s M H 0 m c X V v d D s s J n F 1 b 3 Q 7 U 2 V j d G l v b j E v U 3 R 1 Z G V u d C B N Z W 5 0 Y W w g a G V h b H R o L 0 F 1 d G 9 S Z W 1 v d m V k Q 2 9 s d W 1 u c z E u e 0 N o b 2 9 z Z S B 5 b 3 V y I G d l b m R l c i w x f S Z x d W 9 0 O y w m c X V v d D t T Z W N 0 a W 9 u M S 9 T d H V k Z W 5 0 I E 1 l b n R h b C B o Z W F s d G g v Q X V 0 b 1 J l b W 9 2 Z W R D b 2 x 1 b W 5 z M S 5 7 Q W d l L D J 9 J n F 1 b 3 Q 7 L C Z x d W 9 0 O 1 N l Y 3 R p b 2 4 x L 1 N 0 d W R l b n Q g T W V u d G F s I G h l Y W x 0 a C 9 B d X R v U m V t b 3 Z l Z E N v b H V t b n M x L n t X a G F 0 I G l z I H l v d X I g Y 2 9 1 c n N l P y w z f S Z x d W 9 0 O y w m c X V v d D t T Z W N 0 a W 9 u M S 9 T d H V k Z W 5 0 I E 1 l b n R h b C B o Z W F s d G g v Q X V 0 b 1 J l b W 9 2 Z W R D b 2 x 1 b W 5 z M S 5 7 W W 9 1 c i B j d X J y Z W 5 0 I H l l Y X I g b 2 Y g U 3 R 1 Z H k s N H 0 m c X V v d D s s J n F 1 b 3 Q 7 U 2 V j d G l v b j E v U 3 R 1 Z G V u d C B N Z W 5 0 Y W w g a G V h b H R o L 0 F 1 d G 9 S Z W 1 v d m V k Q 2 9 s d W 1 u c z E u e 1 d o Y X Q g a X M g e W 9 1 c i B D R 1 B B P y w 1 f S Z x d W 9 0 O y w m c X V v d D t T Z W N 0 a W 9 u M S 9 T d H V k Z W 5 0 I E 1 l b n R h b C B o Z W F s d G g v Q X V 0 b 1 J l b W 9 2 Z W R D b 2 x 1 b W 5 z M S 5 7 T W F y a X R h b C B z d G F 0 d X M s N n 0 m c X V v d D s s J n F 1 b 3 Q 7 U 2 V j d G l v b j E v U 3 R 1 Z G V u d C B N Z W 5 0 Y W w g a G V h b H R o L 0 F 1 d G 9 S Z W 1 v d m V k Q 2 9 s d W 1 u c z E u e 0 R v I H l v d S B o Y X Z l I E R l c H J l c 3 N p b 2 4 / L D d 9 J n F 1 b 3 Q 7 L C Z x d W 9 0 O 1 N l Y 3 R p b 2 4 x L 1 N 0 d W R l b n Q g T W V u d G F s I G h l Y W x 0 a C 9 B d X R v U m V t b 3 Z l Z E N v b H V t b n M x L n t E b y B 5 b 3 U g a G F 2 Z S B B b n h p Z X R 5 P y w 4 f S Z x d W 9 0 O y w m c X V v d D t T Z W N 0 a W 9 u M S 9 T d H V k Z W 5 0 I E 1 l b n R h b C B o Z W F s d G g v Q X V 0 b 1 J l b W 9 2 Z W R D b 2 x 1 b W 5 z M S 5 7 R G 8 g e W 9 1 I G h h d m U g U G F u a W M g Y X R 0 Y W N r P y w 5 f S Z x d W 9 0 O y w m c X V v d D t T Z W N 0 a W 9 u M S 9 T d H V k Z W 5 0 I E 1 l b n R h b C B o Z W F s d G g v Q X V 0 b 1 J l b W 9 2 Z W R D b 2 x 1 b W 5 z M S 5 7 R G l k I H l v d S B z Z W V r I G F u e S B z c G V j a W F s a X N 0 I G Z v c i B h I H R y Z W F 0 b W V u d D 8 s M T B 9 J n F 1 b 3 Q 7 X S w m c X V v d D t D b 2 x 1 b W 5 D b 3 V u d C Z x d W 9 0 O z o x M S w m c X V v d D t L Z X l D b 2 x 1 b W 5 O Y W 1 l c y Z x d W 9 0 O z p b X S w m c X V v d D t D b 2 x 1 b W 5 J Z G V u d G l 0 a W V z J n F 1 b 3 Q 7 O l s m c X V v d D t T Z W N 0 a W 9 u M S 9 T d H V k Z W 5 0 I E 1 l b n R h b C B o Z W F s d G g v Q X V 0 b 1 J l b W 9 2 Z W R D b 2 x 1 b W 5 z M S 5 7 V G l t Z X N 0 Y W 1 w L D B 9 J n F 1 b 3 Q 7 L C Z x d W 9 0 O 1 N l Y 3 R p b 2 4 x L 1 N 0 d W R l b n Q g T W V u d G F s I G h l Y W x 0 a C 9 B d X R v U m V t b 3 Z l Z E N v b H V t b n M x L n t D a G 9 v c 2 U g e W 9 1 c i B n Z W 5 k Z X I s M X 0 m c X V v d D s s J n F 1 b 3 Q 7 U 2 V j d G l v b j E v U 3 R 1 Z G V u d C B N Z W 5 0 Y W w g a G V h b H R o L 0 F 1 d G 9 S Z W 1 v d m V k Q 2 9 s d W 1 u c z E u e 0 F n Z S w y f S Z x d W 9 0 O y w m c X V v d D t T Z W N 0 a W 9 u M S 9 T d H V k Z W 5 0 I E 1 l b n R h b C B o Z W F s d G g v Q X V 0 b 1 J l b W 9 2 Z W R D b 2 x 1 b W 5 z M S 5 7 V 2 h h d C B p c y B 5 b 3 V y I G N v d X J z Z T 8 s M 3 0 m c X V v d D s s J n F 1 b 3 Q 7 U 2 V j d G l v b j E v U 3 R 1 Z G V u d C B N Z W 5 0 Y W w g a G V h b H R o L 0 F 1 d G 9 S Z W 1 v d m V k Q 2 9 s d W 1 u c z E u e 1 l v d X I g Y 3 V y c m V u d C B 5 Z W F y I G 9 m I F N 0 d W R 5 L D R 9 J n F 1 b 3 Q 7 L C Z x d W 9 0 O 1 N l Y 3 R p b 2 4 x L 1 N 0 d W R l b n Q g T W V u d G F s I G h l Y W x 0 a C 9 B d X R v U m V t b 3 Z l Z E N v b H V t b n M x L n t X a G F 0 I G l z I H l v d X I g Q 0 d Q Q T 8 s N X 0 m c X V v d D s s J n F 1 b 3 Q 7 U 2 V j d G l v b j E v U 3 R 1 Z G V u d C B N Z W 5 0 Y W w g a G V h b H R o L 0 F 1 d G 9 S Z W 1 v d m V k Q 2 9 s d W 1 u c z E u e 0 1 h c m l 0 Y W w g c 3 R h d H V z L D Z 9 J n F 1 b 3 Q 7 L C Z x d W 9 0 O 1 N l Y 3 R p b 2 4 x L 1 N 0 d W R l b n Q g T W V u d G F s I G h l Y W x 0 a C 9 B d X R v U m V t b 3 Z l Z E N v b H V t b n M x L n t E b y B 5 b 3 U g a G F 2 Z S B E Z X B y Z X N z a W 9 u P y w 3 f S Z x d W 9 0 O y w m c X V v d D t T Z W N 0 a W 9 u M S 9 T d H V k Z W 5 0 I E 1 l b n R h b C B o Z W F s d G g v Q X V 0 b 1 J l b W 9 2 Z W R D b 2 x 1 b W 5 z M S 5 7 R G 8 g e W 9 1 I G h h d m U g Q W 5 4 a W V 0 e T 8 s O H 0 m c X V v d D s s J n F 1 b 3 Q 7 U 2 V j d G l v b j E v U 3 R 1 Z G V u d C B N Z W 5 0 Y W w g a G V h b H R o L 0 F 1 d G 9 S Z W 1 v d m V k Q 2 9 s d W 1 u c z E u e 0 R v I H l v d S B o Y X Z l I F B h b m l j I G F 0 d G F j a z 8 s O X 0 m c X V v d D s s J n F 1 b 3 Q 7 U 2 V j d G l v b j E v U 3 R 1 Z G V u d C B N Z W 5 0 Y W w g a G V h b H R o L 0 F 1 d G 9 S Z W 1 v d m V k Q 2 9 s d W 1 u c z E u e 0 R p Z C B 5 b 3 U g c 2 V l a y B h b n k g c 3 B l Y 2 l h b G l z d C B m b 3 I g Y S B 0 c m V h d G 1 l b n Q / L D E w f S Z x d W 9 0 O 1 0 s J n F 1 b 3 Q 7 U m V s Y X R p b 2 5 z a G l w S W 5 m b y Z x d W 9 0 O z p b X X 0 i I C 8 + P C 9 T d G F i b G V F b n R y a W V z P j w v S X R l b T 4 8 S X R l b T 4 8 S X R l b U x v Y 2 F 0 a W 9 u P j x J d G V t V H l w Z T 5 G b 3 J t d W x h P C 9 J d G V t V H l w Z T 4 8 S X R l b V B h d G g + U 2 V j d G l v b j E v U 3 R 1 Z G V u d C U y M E 1 l b n R h b C U y M G h l Y W x 0 a C 9 T b 3 V y Y 2 U 8 L 0 l 0 Z W 1 Q Y X R o P j w v S X R l b U x v Y 2 F 0 a W 9 u P j x T d G F i b G V F b n R y a W V z I C 8 + P C 9 J d G V t P j x J d G V t P j x J d G V t T G 9 j Y X R p b 2 4 + P E l 0 Z W 1 U e X B l P k Z v c m 1 1 b G E 8 L 0 l 0 Z W 1 U e X B l P j x J d G V t U G F 0 a D 5 T Z W N 0 a W 9 u M S 9 T d H V k Z W 5 0 J T I w T W V u d G F s J T I w a G V h b H R o L 1 B y b 2 1 v d G V k J T I w S G V h Z G V y c z w v S X R l b V B h d G g + P C 9 J d G V t T G 9 j Y X R p b 2 4 + P F N 0 Y W J s Z U V u d H J p Z X M g L z 4 8 L 0 l 0 Z W 0 + P E l 0 Z W 0 + P E l 0 Z W 1 M b 2 N h d G l v b j 4 8 S X R l b V R 5 c G U + R m 9 y b X V s Y T w v S X R l b V R 5 c G U + P E l 0 Z W 1 Q Y X R o P l N l Y 3 R p b 2 4 x L 1 N 0 d W R l b n Q l M j B N Z W 5 0 Y W w l M j B o Z W F s d G g v Q 2 h h b m d l Z C U y M F R 5 c G U 8 L 0 l 0 Z W 1 Q Y X R o P j w v S X R l b U x v Y 2 F 0 a W 9 u P j x T d G F i b G V F b n R y a W V z I C 8 + P C 9 J d G V t P j x J d G V t P j x J d G V t T G 9 j Y X R p b 2 4 + P E l 0 Z W 1 U e X B l P k Z v c m 1 1 b G E 8 L 0 l 0 Z W 1 U e X B l P j x J d G V t U G F 0 a D 5 T Z W N 0 a W 9 u M S 9 T d H V k Z W 5 0 J T I w T W V u d G F s J T I w a G V h b H R o L 0 Z p b H R l c m V k J T I w U m 9 3 c z w v S X R l b V B h d G g + P C 9 J d G V t T G 9 j Y X R p b 2 4 + P F N 0 Y W J s Z U V u d H J p Z X M g L z 4 8 L 0 l 0 Z W 0 + P E l 0 Z W 0 + P E l 0 Z W 1 M b 2 N h d G l v b j 4 8 S X R l b V R 5 c G U + R m 9 y b X V s Y T w v S X R l b V R 5 c G U + P E l 0 Z W 1 Q Y X R o P l N l Y 3 R p b 2 4 x L 1 N 0 d W R l b n Q l M j B N Z W 5 0 Y W w l M j B o Z W F s d G g v Q 2 F w a X R h b G l 6 Z W Q l M j B F Y W N o J T I w V 2 9 y Z D w v S X R l b V B h d G g + P C 9 J d G V t T G 9 j Y X R p b 2 4 + P F N 0 Y W J s Z U V u d H J p Z X M g L z 4 8 L 0 l 0 Z W 0 + P E l 0 Z W 0 + P E l 0 Z W 1 M b 2 N h d G l v b j 4 8 S X R l b V R 5 c G U + R m 9 y b X V s Y T w v S X R l b V R 5 c G U + P E l 0 Z W 1 Q Y X R o P l N l Y 3 R p b 2 4 x L 1 N 0 d W R l b n Q l M j B N Z W 5 0 Y W w l M j B o Z W F s d G g v R m l s d G V y Z W Q l M j B S b 3 d z M T w v S X R l b V B h d G g + P C 9 J d G V t T G 9 j Y X R p b 2 4 + P F N 0 Y W J s Z U V u d H J p Z X M g L z 4 8 L 0 l 0 Z W 0 + P E l 0 Z W 0 + P E l 0 Z W 1 M b 2 N h d G l v b j 4 8 S X R l b V R 5 c G U + R m 9 y b X V s Y T w v S X R l b V R 5 c G U + P E l 0 Z W 1 Q Y X R o P l N l Y 3 R p b 2 4 x L 1 N 0 d W R l b n Q l M j B N Z W 5 0 Y W w l M j B o Z W F s d G g l M j A o M i k 8 L 0 l 0 Z W 1 Q Y X R o P j w v S X R l b U x v Y 2 F 0 a W 9 u P j x T d G F i b G V F b n R y a W V z P j x F b n R y e S B U e X B l P S J J c 1 B y a X Z h d G U i I F Z h b H V l P S J s M C I g L z 4 8 R W 5 0 c n k g V H l w Z T 0 i U X V l c n l J R C I g V m F s d W U 9 I n N k M D Y 0 M D U 2 Z C 0 1 M 2 I 0 L T R l M T Q t Y W Q 0 Y S 1 l Z m R i O T Y 1 Z j I y Y 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d W R l b n R f T W V u d G F s X 2 h l Y W x 0 a F 9 f M i 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Q t M D k t M D V U M T M 6 N D U 6 M T k u N T k y M T M 5 M F o i I C 8 + P E V u d H J 5 I F R 5 c G U 9 I k Z p b G x D b 2 x 1 b W 5 U e X B l c y I g V m F s d W U 9 I n N D U W 9 H Q X d Z R 0 J n W U d C Z 1 l H I i A v P j x F b n R y e S B U e X B l P S J G a W x s Q 2 9 s d W 1 u T m F t Z X M i I F Z h b H V l P S J z W y Z x d W 9 0 O 0 R h d G U m c X V v d D s s J n F 1 b 3 Q 7 V G l t Z S Z x d W 9 0 O y w m c X V v d D t H Z W 5 k Z X I m c X V v d D s s J n F 1 b 3 Q 7 Q W d l J n F 1 b 3 Q 7 L C Z x d W 9 0 O 0 N v d X J z Z T 8 m c X V v d D s s J n F 1 b 3 Q 7 W W V h c i B v Z i B T d H V k e S Z x d W 9 0 O y w m c X V v d D t D R 1 B B P y Z x d W 9 0 O y w m c X V v d D t N Y X J p d G F s I H N 0 Y X R 1 c y Z x d W 9 0 O y w m c X V v d D t E Z X B y Z X N z a W 9 u J n F 1 b 3 Q 7 L C Z x d W 9 0 O 0 F u e G l l d H k m c X V v d D s s J n F 1 b 3 Q 7 U G F u a W M g Y X R 0 Y W N r J n F 1 b 3 Q 7 L C Z x d W 9 0 O 1 N w Z W N p Y W x p c 3 Q g Z m 9 y I G E g d H J l Y X R t Z W 5 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0 d W R l b n Q g T W V u d G F s I G h l Y W x 0 a C A o M i k v Q X V 0 b 1 J l b W 9 2 Z W R D b 2 x 1 b W 5 z M S 5 7 R G F 0 Z S w w f S Z x d W 9 0 O y w m c X V v d D t T Z W N 0 a W 9 u M S 9 T d H V k Z W 5 0 I E 1 l b n R h b C B o Z W F s d G g g K D I p L 0 F 1 d G 9 S Z W 1 v d m V k Q 2 9 s d W 1 u c z E u e 1 R p b W U s M X 0 m c X V v d D s s J n F 1 b 3 Q 7 U 2 V j d G l v b j E v U 3 R 1 Z G V u d C B N Z W 5 0 Y W w g a G V h b H R o I C g y K S 9 B d X R v U m V t b 3 Z l Z E N v b H V t b n M x L n t H Z W 5 k Z X I s M n 0 m c X V v d D s s J n F 1 b 3 Q 7 U 2 V j d G l v b j E v U 3 R 1 Z G V u d C B N Z W 5 0 Y W w g a G V h b H R o I C g y K S 9 B d X R v U m V t b 3 Z l Z E N v b H V t b n M x L n t B Z 2 U s M 3 0 m c X V v d D s s J n F 1 b 3 Q 7 U 2 V j d G l v b j E v U 3 R 1 Z G V u d C B N Z W 5 0 Y W w g a G V h b H R o I C g y K S 9 B d X R v U m V t b 3 Z l Z E N v b H V t b n M x L n t D b 3 V y c 2 U / L D R 9 J n F 1 b 3 Q 7 L C Z x d W 9 0 O 1 N l Y 3 R p b 2 4 x L 1 N 0 d W R l b n Q g T W V u d G F s I G h l Y W x 0 a C A o M i k v Q X V 0 b 1 J l b W 9 2 Z W R D b 2 x 1 b W 5 z M S 5 7 W W V h c i B v Z i B T d H V k e S w 1 f S Z x d W 9 0 O y w m c X V v d D t T Z W N 0 a W 9 u M S 9 T d H V k Z W 5 0 I E 1 l b n R h b C B o Z W F s d G g g K D I p L 0 F 1 d G 9 S Z W 1 v d m V k Q 2 9 s d W 1 u c z E u e 0 N H U E E / L D Z 9 J n F 1 b 3 Q 7 L C Z x d W 9 0 O 1 N l Y 3 R p b 2 4 x L 1 N 0 d W R l b n Q g T W V u d G F s I G h l Y W x 0 a C A o M i k v Q X V 0 b 1 J l b W 9 2 Z W R D b 2 x 1 b W 5 z M S 5 7 T W F y a X R h b C B z d G F 0 d X M s N 3 0 m c X V v d D s s J n F 1 b 3 Q 7 U 2 V j d G l v b j E v U 3 R 1 Z G V u d C B N Z W 5 0 Y W w g a G V h b H R o I C g y K S 9 B d X R v U m V t b 3 Z l Z E N v b H V t b n M x L n t E Z X B y Z X N z a W 9 u L D h 9 J n F 1 b 3 Q 7 L C Z x d W 9 0 O 1 N l Y 3 R p b 2 4 x L 1 N 0 d W R l b n Q g T W V u d G F s I G h l Y W x 0 a C A o M i k v Q X V 0 b 1 J l b W 9 2 Z W R D b 2 x 1 b W 5 z M S 5 7 Q W 5 4 a W V 0 e S w 5 f S Z x d W 9 0 O y w m c X V v d D t T Z W N 0 a W 9 u M S 9 T d H V k Z W 5 0 I E 1 l b n R h b C B o Z W F s d G g g K D I p L 0 F 1 d G 9 S Z W 1 v d m V k Q 2 9 s d W 1 u c z E u e 1 B h b m l j I G F 0 d G F j a y w x M H 0 m c X V v d D s s J n F 1 b 3 Q 7 U 2 V j d G l v b j E v U 3 R 1 Z G V u d C B N Z W 5 0 Y W w g a G V h b H R o I C g y K S 9 B d X R v U m V t b 3 Z l Z E N v b H V t b n M x L n t T c G V j a W F s a X N 0 I G Z v c i B h I H R y Z W F 0 b W V u d C w x M X 0 m c X V v d D t d L C Z x d W 9 0 O 0 N v b H V t b k N v d W 5 0 J n F 1 b 3 Q 7 O j E y L C Z x d W 9 0 O 0 t l e U N v b H V t b k 5 h b W V z J n F 1 b 3 Q 7 O l t d L C Z x d W 9 0 O 0 N v b H V t b k l k Z W 5 0 a X R p Z X M m c X V v d D s 6 W y Z x d W 9 0 O 1 N l Y 3 R p b 2 4 x L 1 N 0 d W R l b n Q g T W V u d G F s I G h l Y W x 0 a C A o M i k v Q X V 0 b 1 J l b W 9 2 Z W R D b 2 x 1 b W 5 z M S 5 7 R G F 0 Z S w w f S Z x d W 9 0 O y w m c X V v d D t T Z W N 0 a W 9 u M S 9 T d H V k Z W 5 0 I E 1 l b n R h b C B o Z W F s d G g g K D I p L 0 F 1 d G 9 S Z W 1 v d m V k Q 2 9 s d W 1 u c z E u e 1 R p b W U s M X 0 m c X V v d D s s J n F 1 b 3 Q 7 U 2 V j d G l v b j E v U 3 R 1 Z G V u d C B N Z W 5 0 Y W w g a G V h b H R o I C g y K S 9 B d X R v U m V t b 3 Z l Z E N v b H V t b n M x L n t H Z W 5 k Z X I s M n 0 m c X V v d D s s J n F 1 b 3 Q 7 U 2 V j d G l v b j E v U 3 R 1 Z G V u d C B N Z W 5 0 Y W w g a G V h b H R o I C g y K S 9 B d X R v U m V t b 3 Z l Z E N v b H V t b n M x L n t B Z 2 U s M 3 0 m c X V v d D s s J n F 1 b 3 Q 7 U 2 V j d G l v b j E v U 3 R 1 Z G V u d C B N Z W 5 0 Y W w g a G V h b H R o I C g y K S 9 B d X R v U m V t b 3 Z l Z E N v b H V t b n M x L n t D b 3 V y c 2 U / L D R 9 J n F 1 b 3 Q 7 L C Z x d W 9 0 O 1 N l Y 3 R p b 2 4 x L 1 N 0 d W R l b n Q g T W V u d G F s I G h l Y W x 0 a C A o M i k v Q X V 0 b 1 J l b W 9 2 Z W R D b 2 x 1 b W 5 z M S 5 7 W W V h c i B v Z i B T d H V k e S w 1 f S Z x d W 9 0 O y w m c X V v d D t T Z W N 0 a W 9 u M S 9 T d H V k Z W 5 0 I E 1 l b n R h b C B o Z W F s d G g g K D I p L 0 F 1 d G 9 S Z W 1 v d m V k Q 2 9 s d W 1 u c z E u e 0 N H U E E / L D Z 9 J n F 1 b 3 Q 7 L C Z x d W 9 0 O 1 N l Y 3 R p b 2 4 x L 1 N 0 d W R l b n Q g T W V u d G F s I G h l Y W x 0 a C A o M i k v Q X V 0 b 1 J l b W 9 2 Z W R D b 2 x 1 b W 5 z M S 5 7 T W F y a X R h b C B z d G F 0 d X M s N 3 0 m c X V v d D s s J n F 1 b 3 Q 7 U 2 V j d G l v b j E v U 3 R 1 Z G V u d C B N Z W 5 0 Y W w g a G V h b H R o I C g y K S 9 B d X R v U m V t b 3 Z l Z E N v b H V t b n M x L n t E Z X B y Z X N z a W 9 u L D h 9 J n F 1 b 3 Q 7 L C Z x d W 9 0 O 1 N l Y 3 R p b 2 4 x L 1 N 0 d W R l b n Q g T W V u d G F s I G h l Y W x 0 a C A o M i k v Q X V 0 b 1 J l b W 9 2 Z W R D b 2 x 1 b W 5 z M S 5 7 Q W 5 4 a W V 0 e S w 5 f S Z x d W 9 0 O y w m c X V v d D t T Z W N 0 a W 9 u M S 9 T d H V k Z W 5 0 I E 1 l b n R h b C B o Z W F s d G g g K D I p L 0 F 1 d G 9 S Z W 1 v d m V k Q 2 9 s d W 1 u c z E u e 1 B h b m l j I G F 0 d G F j a y w x M H 0 m c X V v d D s s J n F 1 b 3 Q 7 U 2 V j d G l v b j E v U 3 R 1 Z G V u d C B N Z W 5 0 Y W w g a G V h b H R o I C g y K S 9 B d X R v U m V t b 3 Z l Z E N v b H V t b n M x L n t T c G V j a W F s a X N 0 I G Z v c i B h I H R y Z W F 0 b W V u d C w x M X 0 m c X V v d D t d L C Z x d W 9 0 O 1 J l b G F 0 a W 9 u c 2 h p c E l u Z m 8 m c X V v d D s 6 W 1 1 9 I i A v P j w v U 3 R h Y m x l R W 5 0 c m l l c z 4 8 L 0 l 0 Z W 0 + P E l 0 Z W 0 + P E l 0 Z W 1 M b 2 N h d G l v b j 4 8 S X R l b V R 5 c G U + R m 9 y b X V s Y T w v S X R l b V R 5 c G U + P E l 0 Z W 1 Q Y X R o P l N l Y 3 R p b 2 4 x L 1 N 0 d W R l b n Q l M j B N Z W 5 0 Y W w l M j B o Z W F s d G g l M j A o M i k v U 2 9 1 c m N l P C 9 J d G V t U G F 0 a D 4 8 L 0 l 0 Z W 1 M b 2 N h d G l v b j 4 8 U 3 R h Y m x l R W 5 0 c m l l c y A v P j w v S X R l b T 4 8 S X R l b T 4 8 S X R l b U x v Y 2 F 0 a W 9 u P j x J d G V t V H l w Z T 5 G b 3 J t d W x h P C 9 J d G V t V H l w Z T 4 8 S X R l b V B h d G g + U 2 V j d G l v b j E v U 3 R 1 Z G V u d C U y M E 1 l b n R h b C U y M G h l Y W x 0 a C U y M C g y K S 9 Q c m 9 t b 3 R l Z C U y M E h l Y W R l c n M 8 L 0 l 0 Z W 1 Q Y X R o P j w v S X R l b U x v Y 2 F 0 a W 9 u P j x T d G F i b G V F b n R y a W V z I C 8 + P C 9 J d G V t P j x J d G V t P j x J d G V t T G 9 j Y X R p b 2 4 + P E l 0 Z W 1 U e X B l P k Z v c m 1 1 b G E 8 L 0 l 0 Z W 1 U e X B l P j x J d G V t U G F 0 a D 5 T Z W N 0 a W 9 u M S 9 T d H V k Z W 5 0 J T I w T W V u d G F s J T I w a G V h b H R o J T I w K D I p L 0 N o Y W 5 n Z W Q l M j B U e X B l P C 9 J d G V t U G F 0 a D 4 8 L 0 l 0 Z W 1 M b 2 N h d G l v b j 4 8 U 3 R h Y m x l R W 5 0 c m l l c y A v P j w v S X R l b T 4 8 S X R l b T 4 8 S X R l b U x v Y 2 F 0 a W 9 u P j x J d G V t V H l w Z T 5 G b 3 J t d W x h P C 9 J d G V t V H l w Z T 4 8 S X R l b V B h d G g + U 2 V j d G l v b j E v U 3 R 1 Z G V u d C U y M E 1 l b n R h b C U y M G h l Y W x 0 a C U y M C g y K S 9 T c G x p d C U y M E N v b H V t b i U y M G J 5 J T I w R G V s a W 1 p d G V y P C 9 J d G V t U G F 0 a D 4 8 L 0 l 0 Z W 1 M b 2 N h d G l v b j 4 8 U 3 R h Y m x l R W 5 0 c m l l c y A v P j w v S X R l b T 4 8 S X R l b T 4 8 S X R l b U x v Y 2 F 0 a W 9 u P j x J d G V t V H l w Z T 5 G b 3 J t d W x h P C 9 J d G V t V H l w Z T 4 8 S X R l b V B h d G g + U 2 V j d G l v b j E v U 3 R 1 Z G V u d C U y M E 1 l b n R h b C U y M G h l Y W x 0 a C U y M C g y K S 9 D a G F u Z 2 V k J T I w V H l w Z T E 8 L 0 l 0 Z W 1 Q Y X R o P j w v S X R l b U x v Y 2 F 0 a W 9 u P j x T d G F i b G V F b n R y a W V z I C 8 + P C 9 J d G V t P j x J d G V t P j x J d G V t T G 9 j Y X R p b 2 4 + P E l 0 Z W 1 U e X B l P k Z v c m 1 1 b G E 8 L 0 l 0 Z W 1 U e X B l P j x J d G V t U G F 0 a D 5 T Z W N 0 a W 9 u M S 9 T d H V k Z W 5 0 J T I w T W V u d G F s J T I w a G V h b H R o J T I w K D I p L 1 J l b m F t Z W Q l M j B D b 2 x 1 b W 5 z P C 9 J d G V t U G F 0 a D 4 8 L 0 l 0 Z W 1 M b 2 N h d G l v b j 4 8 U 3 R h Y m x l R W 5 0 c m l l c y A v P j w v S X R l b T 4 8 S X R l b T 4 8 S X R l b U x v Y 2 F 0 a W 9 u P j x J d G V t V H l w Z T 5 G b 3 J t d W x h P C 9 J d G V t V H l w Z T 4 8 S X R l b V B h d G g + U 2 V j d G l v b j E v U 3 R 1 Z G V u d C U y M E 1 l b n R h b C U y M G h l Y W x 0 a C U y M C g y K S 9 D Y X B p d G F s a X p l Z C U y M E V h Y 2 g l M j B X b 3 J k P C 9 J d G V t U G F 0 a D 4 8 L 0 l 0 Z W 1 M b 2 N h d G l v b j 4 8 U 3 R h Y m x l R W 5 0 c m l l c y A v P j w v S X R l b T 4 8 S X R l b T 4 8 S X R l b U x v Y 2 F 0 a W 9 u P j x J d G V t V H l w Z T 5 G b 3 J t d W x h P C 9 J d G V t V H l w Z T 4 8 S X R l b V B h d G g + U 2 V j d G l v b j E v U 3 R 1 Z G V u d C U y M E 1 l b n R h b C U y M G h l Y W x 0 a C 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0 O W Q z Y T N h L W Y z N W Q t N G E 5 O C 1 i Z D c 4 L W Y 0 Y z k 2 N G M 1 N W Q x N i I g L z 4 8 R W 5 0 c n k g V H l w Z T 0 i Q n V m Z m V y T m V 4 d F J l Z n J l c 2 g i I F Z h b H V l P S J s M S I g L z 4 8 R W 5 0 c n k g V H l w Z T 0 i U m V z d W x 0 V H l w Z S I g V m F s d W U 9 I n N U Y W J s Z S I g L z 4 8 R W 5 0 c n k g V H l w Z T 0 i T m F t Z V V w Z G F 0 Z W R B Z n R l c k Z p b G w i I F Z h b H V l P S J s M C I g L z 4 8 R W 5 0 c n k g V H l w Z T 0 i R m l s b F R h c m d l d C I g V m F s d W U 9 I n N T d H V k Z W 5 0 X 0 1 l b n R h b F 9 o Z W F s d G h f X z M 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0 L T A 5 L T E w V D E z O j M 1 O j M z L j c 0 N z A 4 M j h a I i A v P j x F b n R y e S B U e X B l P S J G a W x s Q 2 9 s d W 1 u V H l w Z X M i I F Z h b H V l P S J z Q n d Z R E J n W U d C Z 1 l H Q m d Z P S I g L z 4 8 R W 5 0 c n k g V H l w Z T 0 i R m l s b E N v b H V t b k 5 h b W V z I i B W Y W x 1 Z T 0 i c 1 s m c X V v d D t U a W 1 l c 3 R h b X A m c X V v d D s s J n F 1 b 3 Q 7 Q 2 h v b 3 N l I H l v d X I g Z 2 V u Z G V y J n F 1 b 3 Q 7 L C Z x d W 9 0 O 0 F n Z S Z x d W 9 0 O y w m c X V v d D t X a G F 0 I G l z I H l v d X I g Y 2 9 1 c n N l P y Z x d W 9 0 O y w m c X V v d D t Z b 3 V y I G N 1 c n J l b n Q g e W V h c i B v Z i B T d H V k e S Z x d W 9 0 O y w m c X V v d D t X a G F 0 I G l z I H l v d X I g Q 0 d Q Q T 8 m c X V v d D s s J n F 1 b 3 Q 7 T W F y a X R h b C B z d G F 0 d X M m c X V v d D s s J n F 1 b 3 Q 7 R G 8 g e W 9 1 I G h h d m U g R G V w c m V z c 2 l v b j 8 m c X V v d D s s J n F 1 b 3 Q 7 R G 8 g e W 9 1 I G h h d m U g Q W 5 4 a W V 0 e T 8 m c X V v d D s s J n F 1 b 3 Q 7 R G 8 g e W 9 1 I G h h d m U g U G F u a W M g Y X R 0 Y W N r P y Z x d W 9 0 O y w m c X V v d D t E a W Q g e W 9 1 I H N l Z W s g Y W 5 5 I H N w Z W N p Y W x p c 3 Q g Z m 9 y I G E g d H J l Y X R t Z W 5 0 P 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T d H V k Z W 5 0 I E 1 l b n R h b C B o Z W F s d G g g K D M p L 0 F 1 d G 9 S Z W 1 v d m V k Q 2 9 s d W 1 u c z E u e 1 R p b W V z d G F t c C w w f S Z x d W 9 0 O y w m c X V v d D t T Z W N 0 a W 9 u M S 9 T d H V k Z W 5 0 I E 1 l b n R h b C B o Z W F s d G g g K D M p L 0 F 1 d G 9 S Z W 1 v d m V k Q 2 9 s d W 1 u c z E u e 0 N o b 2 9 z Z S B 5 b 3 V y I G d l b m R l c i w x f S Z x d W 9 0 O y w m c X V v d D t T Z W N 0 a W 9 u M S 9 T d H V k Z W 5 0 I E 1 l b n R h b C B o Z W F s d G g g K D M p L 0 F 1 d G 9 S Z W 1 v d m V k Q 2 9 s d W 1 u c z E u e 0 F n Z S w y f S Z x d W 9 0 O y w m c X V v d D t T Z W N 0 a W 9 u M S 9 T d H V k Z W 5 0 I E 1 l b n R h b C B o Z W F s d G g g K D M p L 0 F 1 d G 9 S Z W 1 v d m V k Q 2 9 s d W 1 u c z E u e 1 d o Y X Q g a X M g e W 9 1 c i B j b 3 V y c 2 U / L D N 9 J n F 1 b 3 Q 7 L C Z x d W 9 0 O 1 N l Y 3 R p b 2 4 x L 1 N 0 d W R l b n Q g T W V u d G F s I G h l Y W x 0 a C A o M y k v Q X V 0 b 1 J l b W 9 2 Z W R D b 2 x 1 b W 5 z M S 5 7 W W 9 1 c i B j d X J y Z W 5 0 I H l l Y X I g b 2 Y g U 3 R 1 Z H k s N H 0 m c X V v d D s s J n F 1 b 3 Q 7 U 2 V j d G l v b j E v U 3 R 1 Z G V u d C B N Z W 5 0 Y W w g a G V h b H R o I C g z K S 9 B d X R v U m V t b 3 Z l Z E N v b H V t b n M x L n t X a G F 0 I G l z I H l v d X I g Q 0 d Q Q T 8 s N X 0 m c X V v d D s s J n F 1 b 3 Q 7 U 2 V j d G l v b j E v U 3 R 1 Z G V u d C B N Z W 5 0 Y W w g a G V h b H R o I C g z K S 9 B d X R v U m V t b 3 Z l Z E N v b H V t b n M x L n t N Y X J p d G F s I H N 0 Y X R 1 c y w 2 f S Z x d W 9 0 O y w m c X V v d D t T Z W N 0 a W 9 u M S 9 T d H V k Z W 5 0 I E 1 l b n R h b C B o Z W F s d G g g K D M p L 0 F 1 d G 9 S Z W 1 v d m V k Q 2 9 s d W 1 u c z E u e 0 R v I H l v d S B o Y X Z l I E R l c H J l c 3 N p b 2 4 / L D d 9 J n F 1 b 3 Q 7 L C Z x d W 9 0 O 1 N l Y 3 R p b 2 4 x L 1 N 0 d W R l b n Q g T W V u d G F s I G h l Y W x 0 a C A o M y k v Q X V 0 b 1 J l b W 9 2 Z W R D b 2 x 1 b W 5 z M S 5 7 R G 8 g e W 9 1 I G h h d m U g Q W 5 4 a W V 0 e T 8 s O H 0 m c X V v d D s s J n F 1 b 3 Q 7 U 2 V j d G l v b j E v U 3 R 1 Z G V u d C B N Z W 5 0 Y W w g a G V h b H R o I C g z K S 9 B d X R v U m V t b 3 Z l Z E N v b H V t b n M x L n t E b y B 5 b 3 U g a G F 2 Z S B Q Y W 5 p Y y B h d H R h Y 2 s / L D l 9 J n F 1 b 3 Q 7 L C Z x d W 9 0 O 1 N l Y 3 R p b 2 4 x L 1 N 0 d W R l b n Q g T W V u d G F s I G h l Y W x 0 a C A o M y k v Q X V 0 b 1 J l b W 9 2 Z W R D b 2 x 1 b W 5 z M S 5 7 R G l k I H l v d S B z Z W V r I G F u e S B z c G V j a W F s a X N 0 I G Z v c i B h I H R y Z W F 0 b W V u d D 8 s M T B 9 J n F 1 b 3 Q 7 X S w m c X V v d D t D b 2 x 1 b W 5 D b 3 V u d C Z x d W 9 0 O z o x M S w m c X V v d D t L Z X l D b 2 x 1 b W 5 O Y W 1 l c y Z x d W 9 0 O z p b X S w m c X V v d D t D b 2 x 1 b W 5 J Z G V u d G l 0 a W V z J n F 1 b 3 Q 7 O l s m c X V v d D t T Z W N 0 a W 9 u M S 9 T d H V k Z W 5 0 I E 1 l b n R h b C B o Z W F s d G g g K D M p L 0 F 1 d G 9 S Z W 1 v d m V k Q 2 9 s d W 1 u c z E u e 1 R p b W V z d G F t c C w w f S Z x d W 9 0 O y w m c X V v d D t T Z W N 0 a W 9 u M S 9 T d H V k Z W 5 0 I E 1 l b n R h b C B o Z W F s d G g g K D M p L 0 F 1 d G 9 S Z W 1 v d m V k Q 2 9 s d W 1 u c z E u e 0 N o b 2 9 z Z S B 5 b 3 V y I G d l b m R l c i w x f S Z x d W 9 0 O y w m c X V v d D t T Z W N 0 a W 9 u M S 9 T d H V k Z W 5 0 I E 1 l b n R h b C B o Z W F s d G g g K D M p L 0 F 1 d G 9 S Z W 1 v d m V k Q 2 9 s d W 1 u c z E u e 0 F n Z S w y f S Z x d W 9 0 O y w m c X V v d D t T Z W N 0 a W 9 u M S 9 T d H V k Z W 5 0 I E 1 l b n R h b C B o Z W F s d G g g K D M p L 0 F 1 d G 9 S Z W 1 v d m V k Q 2 9 s d W 1 u c z E u e 1 d o Y X Q g a X M g e W 9 1 c i B j b 3 V y c 2 U / L D N 9 J n F 1 b 3 Q 7 L C Z x d W 9 0 O 1 N l Y 3 R p b 2 4 x L 1 N 0 d W R l b n Q g T W V u d G F s I G h l Y W x 0 a C A o M y k v Q X V 0 b 1 J l b W 9 2 Z W R D b 2 x 1 b W 5 z M S 5 7 W W 9 1 c i B j d X J y Z W 5 0 I H l l Y X I g b 2 Y g U 3 R 1 Z H k s N H 0 m c X V v d D s s J n F 1 b 3 Q 7 U 2 V j d G l v b j E v U 3 R 1 Z G V u d C B N Z W 5 0 Y W w g a G V h b H R o I C g z K S 9 B d X R v U m V t b 3 Z l Z E N v b H V t b n M x L n t X a G F 0 I G l z I H l v d X I g Q 0 d Q Q T 8 s N X 0 m c X V v d D s s J n F 1 b 3 Q 7 U 2 V j d G l v b j E v U 3 R 1 Z G V u d C B N Z W 5 0 Y W w g a G V h b H R o I C g z K S 9 B d X R v U m V t b 3 Z l Z E N v b H V t b n M x L n t N Y X J p d G F s I H N 0 Y X R 1 c y w 2 f S Z x d W 9 0 O y w m c X V v d D t T Z W N 0 a W 9 u M S 9 T d H V k Z W 5 0 I E 1 l b n R h b C B o Z W F s d G g g K D M p L 0 F 1 d G 9 S Z W 1 v d m V k Q 2 9 s d W 1 u c z E u e 0 R v I H l v d S B o Y X Z l I E R l c H J l c 3 N p b 2 4 / L D d 9 J n F 1 b 3 Q 7 L C Z x d W 9 0 O 1 N l Y 3 R p b 2 4 x L 1 N 0 d W R l b n Q g T W V u d G F s I G h l Y W x 0 a C A o M y k v Q X V 0 b 1 J l b W 9 2 Z W R D b 2 x 1 b W 5 z M S 5 7 R G 8 g e W 9 1 I G h h d m U g Q W 5 4 a W V 0 e T 8 s O H 0 m c X V v d D s s J n F 1 b 3 Q 7 U 2 V j d G l v b j E v U 3 R 1 Z G V u d C B N Z W 5 0 Y W w g a G V h b H R o I C g z K S 9 B d X R v U m V t b 3 Z l Z E N v b H V t b n M x L n t E b y B 5 b 3 U g a G F 2 Z S B Q Y W 5 p Y y B h d H R h Y 2 s / L D l 9 J n F 1 b 3 Q 7 L C Z x d W 9 0 O 1 N l Y 3 R p b 2 4 x L 1 N 0 d W R l b n Q g T W V u d G F s I G h l Y W x 0 a C A o M y k v Q X V 0 b 1 J l b W 9 2 Z W R D b 2 x 1 b W 5 z M S 5 7 R G l k I H l v d S B z Z W V r I G F u e S B z c G V j a W F s a X N 0 I G Z v c i B h I H R y Z W F 0 b W V u d D 8 s M T B 9 J n F 1 b 3 Q 7 X S w m c X V v d D t S Z W x h d G l v b n N o a X B J b m Z v J n F 1 b 3 Q 7 O l t d f S I g L z 4 8 L 1 N 0 Y W J s Z U V u d H J p Z X M + P C 9 J d G V t P j x J d G V t P j x J d G V t T G 9 j Y X R p b 2 4 + P E l 0 Z W 1 U e X B l P k Z v c m 1 1 b G E 8 L 0 l 0 Z W 1 U e X B l P j x J d G V t U G F 0 a D 5 T Z W N 0 a W 9 u M S 9 T d H V k Z W 5 0 J T I w T W V u d G F s J T I w a G V h b H R o J T I w K D M p L 1 N v d X J j Z T w v S X R l b V B h d G g + P C 9 J d G V t T G 9 j Y X R p b 2 4 + P F N 0 Y W J s Z U V u d H J p Z X M g L z 4 8 L 0 l 0 Z W 0 + P E l 0 Z W 0 + P E l 0 Z W 1 M b 2 N h d G l v b j 4 8 S X R l b V R 5 c G U + R m 9 y b X V s Y T w v S X R l b V R 5 c G U + P E l 0 Z W 1 Q Y X R o P l N l Y 3 R p b 2 4 x L 1 N 0 d W R l b n Q l M j B N Z W 5 0 Y W w l M j B o Z W F s d G g l M j A o M y k v U H J v b W 9 0 Z W Q l M j B I Z W F k Z X J z P C 9 J d G V t U G F 0 a D 4 8 L 0 l 0 Z W 1 M b 2 N h d G l v b j 4 8 U 3 R h Y m x l R W 5 0 c m l l c y A v P j w v S X R l b T 4 8 S X R l b T 4 8 S X R l b U x v Y 2 F 0 a W 9 u P j x J d G V t V H l w Z T 5 G b 3 J t d W x h P C 9 J d G V t V H l w Z T 4 8 S X R l b V B h d G g + U 2 V j d G l v b j E v U 3 R 1 Z G V u d C U y M E 1 l b n R h b C U y M G h l Y W x 0 a C U y M C g z K S 9 D a G F u Z 2 V k J T I w V H l w Z T w v S X R l b V B h d G g + P C 9 J d G V t T G 9 j Y X R p b 2 4 + P F N 0 Y W J s Z U V u d H J p Z X M g L z 4 8 L 0 l 0 Z W 0 + P C 9 J d G V t c z 4 8 L 0 x v Y 2 F s U G F j a 2 F n Z U 1 l d G F k Y X R h R m l s Z T 4 W A A A A U E s F B g A A A A A A A A A A A A A A A A A A A A A A A C Y B A A A B A A A A 0 I y d 3 w E V 0 R G M e g D A T 8 K X 6 w E A A A D r 8 R S J Y w i P T Y K / i 7 i z a p O k A A A A A A I A A A A A A B B m A A A A A Q A A I A A A A P Y k q h U U o F g y R y e U O U v L z O a 5 + i 3 W p S 9 G / G R A 0 0 v Q 5 A I w A A A A A A 6 A A A A A A g A A I A A A A J w P U M p j U X 7 8 f D + h f z r H k u 0 p X s 9 L K 2 E R u V E e P i U C 6 g I J U A A A A E F 3 w 3 9 n O / 6 k 2 H 5 C 8 l l t D x c Z U q p y w D n 4 L y 8 M Q t / P v C b K x V u V 3 y N c 9 h d f U J 6 0 2 L Q e + b a j F y q h X X 5 q v w 6 + y Q c 6 9 E 5 S m z o e A a K m Y 4 2 8 6 q M N a 9 Z c Q A A A A I q E C G 6 e h S t h f V s 8 W W I k K T p M k N 1 B Z A Y a B Q s W R g T d B T v d F U 9 3 D w 1 Q 6 Q I g / P z h X M v v 8 z a R J Y m Y Q d G U / V y U 4 2 Z 4 7 i o = < / D a t a M a s h u p > 
</file>

<file path=customXml/item5.xml>��< ? x m l   v e r s i o n = " 1 . 0 "   e n c o d i n g = " U T F - 1 6 " ? > < G e m i n i   x m l n s = " h t t p : / / g e m i n i / p i v o t c u s t o m i z a t i o n / S a n d b o x N o n E m p t y " > < C u s t o m C o n t e n t > < ! [ C D A T A [ 1 ] ] > < / C u s t o m C o n t e n t > < / G e m i n i > 
</file>

<file path=customXml/item6.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664EE2E0-428E-4F83-8F35-600F536DBC03}"/>
</file>

<file path=customXml/itemProps2.xml><?xml version="1.0" encoding="utf-8"?>
<ds:datastoreItem xmlns:ds="http://schemas.openxmlformats.org/officeDocument/2006/customXml" ds:itemID="{97C1A0A9-D097-491B-AAEE-2CD3BC789298}"/>
</file>

<file path=customXml/itemProps3.xml><?xml version="1.0" encoding="utf-8"?>
<ds:datastoreItem xmlns:ds="http://schemas.openxmlformats.org/officeDocument/2006/customXml" ds:itemID="{82A4A5CE-80B1-4047-ADF4-479D5DC1A95F}"/>
</file>

<file path=customXml/itemProps4.xml><?xml version="1.0" encoding="utf-8"?>
<ds:datastoreItem xmlns:ds="http://schemas.openxmlformats.org/officeDocument/2006/customXml" ds:itemID="{C8D5BDCF-DF60-4E6D-9929-CDC1249FFF14}"/>
</file>

<file path=customXml/itemProps5.xml><?xml version="1.0" encoding="utf-8"?>
<ds:datastoreItem xmlns:ds="http://schemas.openxmlformats.org/officeDocument/2006/customXml" ds:itemID="{FD5A3DA1-0450-45F6-942F-51A62F0EE522}"/>
</file>

<file path=customXml/itemProps6.xml><?xml version="1.0" encoding="utf-8"?>
<ds:datastoreItem xmlns:ds="http://schemas.openxmlformats.org/officeDocument/2006/customXml" ds:itemID="{A7500150-49A3-4413-9568-D059EA6214D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Thelma Nweke-Emagurehor</dc:creator>
  <cp:keywords/>
  <dc:description/>
  <cp:lastModifiedBy>Guest User</cp:lastModifiedBy>
  <cp:revision/>
  <dcterms:created xsi:type="dcterms:W3CDTF">2024-09-05T10:48:53Z</dcterms:created>
  <dcterms:modified xsi:type="dcterms:W3CDTF">2024-09-19T16:54:06Z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1-bc88714345d2_Enabled">
    <vt:lpwstr>true</vt:lpwstr>
  </property>
  <property fmtid="{D5CDD505-2E9C-101B-9397-08002B2CF9AE}" pid="3" name="MSIP_Label_defa4170-0d19-0005-0001-bc88714345d2_SetDate">
    <vt:lpwstr>2024-09-19T16:47:09Z</vt:lpwstr>
  </property>
  <property fmtid="{D5CDD505-2E9C-101B-9397-08002B2CF9AE}" pid="4" name="MSIP_Label_defa4170-0d19-0005-0001-bc88714345d2_Method">
    <vt:lpwstr>Privileged</vt:lpwstr>
  </property>
  <property fmtid="{D5CDD505-2E9C-101B-9397-08002B2CF9AE}" pid="5" name="MSIP_Label_defa4170-0d19-0005-0001-bc88714345d2_Name">
    <vt:lpwstr>defa4170-0d19-0005-0001-bc88714345d2</vt:lpwstr>
  </property>
  <property fmtid="{D5CDD505-2E9C-101B-9397-08002B2CF9AE}" pid="6" name="MSIP_Label_defa4170-0d19-0005-0001-bc88714345d2_SiteId">
    <vt:lpwstr>8e1eff1e-3455-4e5a-89f1-540b387cc906</vt:lpwstr>
  </property>
  <property fmtid="{D5CDD505-2E9C-101B-9397-08002B2CF9AE}" pid="7" name="MSIP_Label_defa4170-0d19-0005-0001-bc88714345d2_ActionId">
    <vt:lpwstr>4c7b7306-f2e4-4ecb-a021-f7760b508e3d</vt:lpwstr>
  </property>
  <property fmtid="{D5CDD505-2E9C-101B-9397-08002B2CF9AE}" pid="8" name="MSIP_Label_defa4170-0d19-0005-0001-bc88714345d2_ContentBits">
    <vt:lpwstr>0</vt:lpwstr>
  </property>
</Properties>
</file>