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.pernel\Desktop\Projets Ynov Info\"/>
    </mc:Choice>
  </mc:AlternateContent>
  <xr:revisionPtr revIDLastSave="0" documentId="13_ncr:1_{0F7430E7-4F38-44FA-BBD7-54CF7208641A}" xr6:coauthVersionLast="45" xr6:coauthVersionMax="45" xr10:uidLastSave="{00000000-0000-0000-0000-000000000000}"/>
  <bookViews>
    <workbookView xWindow="-98" yWindow="-98" windowWidth="20715" windowHeight="13276" activeTab="1" xr2:uid="{D53A8208-E0F4-4E05-957A-41C0FC4E31F8}"/>
  </bookViews>
  <sheets>
    <sheet name="GRILLE EVAL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J37" i="1" l="1"/>
  <c r="J36" i="1"/>
  <c r="D2" i="2" l="1"/>
  <c r="C2" i="2"/>
  <c r="B2" i="2"/>
  <c r="A2" i="2"/>
  <c r="F2" i="2" s="1"/>
  <c r="I2" i="2"/>
  <c r="H2" i="2"/>
  <c r="G2" i="2"/>
  <c r="G35" i="1" l="1"/>
  <c r="G38" i="1" s="1"/>
</calcChain>
</file>

<file path=xl/sharedStrings.xml><?xml version="1.0" encoding="utf-8"?>
<sst xmlns="http://schemas.openxmlformats.org/spreadsheetml/2006/main" count="66" uniqueCount="61">
  <si>
    <t>A PROPOS</t>
  </si>
  <si>
    <t>NOM DU PROJET</t>
  </si>
  <si>
    <t>DESCRIPTION DU PROJET</t>
  </si>
  <si>
    <t>LIVRABLES</t>
  </si>
  <si>
    <t>IDENTITE DE L'ETUDIANT</t>
  </si>
  <si>
    <t>UF</t>
  </si>
  <si>
    <t>PROMOTION</t>
  </si>
  <si>
    <t>FORMATION</t>
  </si>
  <si>
    <t>EVALUATEUR(S)</t>
  </si>
  <si>
    <t>CATEGORIE</t>
  </si>
  <si>
    <t>DATE</t>
  </si>
  <si>
    <t>COMPETENCES : L'étudiant est capable de</t>
  </si>
  <si>
    <t>COEFFICIENT</t>
  </si>
  <si>
    <t>LA COMPETENCE EST</t>
  </si>
  <si>
    <t>COMMENTAIRES</t>
  </si>
  <si>
    <t>Non Acquise</t>
  </si>
  <si>
    <t>En cours d'acquisition</t>
  </si>
  <si>
    <t>Acquise</t>
  </si>
  <si>
    <t>Maîtrisée</t>
  </si>
  <si>
    <t>Soft skills</t>
  </si>
  <si>
    <t>Respecter la commande</t>
  </si>
  <si>
    <t>Respecter les dates de rendu</t>
  </si>
  <si>
    <t>Définir et appliquer une méthodologie de travail adaptée à la commande</t>
  </si>
  <si>
    <t>Adopter une posture professionnelle dans le cadre d'une production</t>
  </si>
  <si>
    <t>TOTAL</t>
  </si>
  <si>
    <t>TOTAL FINAL</t>
  </si>
  <si>
    <t>MODALITES</t>
  </si>
  <si>
    <t>Soutenance</t>
  </si>
  <si>
    <t>Livrables</t>
  </si>
  <si>
    <t>Projet personnel</t>
  </si>
  <si>
    <t>COMMENTAIRES FINAUX</t>
  </si>
  <si>
    <t>Respecter les règles orthographiques et de grammaire</t>
  </si>
  <si>
    <t>YNOV INFORMATIQUE</t>
  </si>
  <si>
    <t>•      Dépôt GIT de votre logiciel à jour
•      Exécutable de votre logiciel
•      Un document de présentation de votre projet (rôles de chacun, technologies utilisées, structure algorithmique, fonctionnalités majeures, captures d’écran…)
•      Slides de votre présentation</t>
  </si>
  <si>
    <t>DEVELOPPEMENT LOGICIEL</t>
  </si>
  <si>
    <t>Pas de projet personnel</t>
  </si>
  <si>
    <t>POINTS BONUS - PROJET PERSONNEL (si le projet est fonctionnel)</t>
  </si>
  <si>
    <t>POINTS BONUS - POINTS DE DIFFICULTE (si le projet est fonctionnel)</t>
  </si>
  <si>
    <t>Défendre et justifier un choix technologique</t>
  </si>
  <si>
    <t>Faire interagir son logiciel avec l’utilisateur</t>
  </si>
  <si>
    <t>Développer des actions CRUD</t>
  </si>
  <si>
    <t>Mettre en place un algorithme complexe</t>
  </si>
  <si>
    <t>Maîtriser la syntaxe de la technologie choisie</t>
  </si>
  <si>
    <t>Respecter les conventions de la technologie choisie</t>
  </si>
  <si>
    <t>Produire du code compréhensible par un autre développeur</t>
  </si>
  <si>
    <t>LOGICIEL AVANCE</t>
  </si>
  <si>
    <t>BACHELOR 2</t>
  </si>
  <si>
    <t>Traduire un besoin en modèle de donnée</t>
  </si>
  <si>
    <t>UML</t>
  </si>
  <si>
    <t>Architecture
logicielle</t>
  </si>
  <si>
    <t>IOT / Programmation bas niveau</t>
  </si>
  <si>
    <t>Créer une communication entre son logiciel et l’extérieur (soit machine to machine, soit machine to reality)</t>
  </si>
  <si>
    <t>Utiliser les basiques de la POO (classes, héritage, interface, abstraction...)</t>
  </si>
  <si>
    <t>Faire le lien avec une BDD</t>
  </si>
  <si>
    <t>Concevoir son architecture logiciel en amont</t>
  </si>
  <si>
    <t>Tout module</t>
  </si>
  <si>
    <t>Mettre en place une architecture de code orienté objet</t>
  </si>
  <si>
    <t>Optimiser la communication entre son logiciel et l’extérieur</t>
  </si>
  <si>
    <t>Moins de 35</t>
  </si>
  <si>
    <t>Entre 35 et 40</t>
  </si>
  <si>
    <t>Plus de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</si>
</sst>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22" xfId="0" applyBorder="1"/>
    <xf numFmtId="0" fontId="0" fillId="0" borderId="13" xfId="0" applyBorder="1"/>
    <xf numFmtId="0" fontId="1" fillId="2" borderId="12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9" xfId="0" applyFill="1" applyBorder="1"/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0" fillId="0" borderId="46" xfId="0" applyBorder="1"/>
    <xf numFmtId="0" fontId="0" fillId="0" borderId="31" xfId="0" applyBorder="1" applyAlignment="1"/>
    <xf numFmtId="0" fontId="0" fillId="0" borderId="43" xfId="0" applyBorder="1" applyAlignment="1"/>
    <xf numFmtId="0" fontId="0" fillId="0" borderId="1" xfId="0" applyBorder="1" applyAlignment="1"/>
    <xf numFmtId="0" fontId="0" fillId="3" borderId="32" xfId="0" applyFill="1" applyBorder="1" applyAlignment="1">
      <alignment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6" xfId="0" applyBorder="1"/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1" fillId="0" borderId="26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/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4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" fillId="2" borderId="35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 wrapText="1"/>
    </xf>
    <xf numFmtId="2" fontId="2" fillId="0" borderId="31" xfId="0" applyNumberFormat="1" applyFont="1" applyBorder="1" applyAlignment="1">
      <alignment horizontal="center" wrapText="1"/>
    </xf>
    <xf numFmtId="2" fontId="2" fillId="0" borderId="32" xfId="0" applyNumberFormat="1" applyFont="1" applyBorder="1" applyAlignment="1">
      <alignment horizontal="center" wrapText="1"/>
    </xf>
    <xf numFmtId="2" fontId="3" fillId="0" borderId="30" xfId="0" applyNumberFormat="1" applyFont="1" applyBorder="1" applyAlignment="1">
      <alignment horizontal="center" wrapText="1"/>
    </xf>
    <xf numFmtId="2" fontId="3" fillId="0" borderId="31" xfId="0" applyNumberFormat="1" applyFont="1" applyBorder="1" applyAlignment="1">
      <alignment horizontal="center" wrapText="1"/>
    </xf>
    <xf numFmtId="2" fontId="3" fillId="0" borderId="32" xfId="0" applyNumberFormat="1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14" xfId="0" quotePrefix="1" applyBorder="1" applyAlignment="1" applyProtection="1">
      <alignment horizontal="left" wrapText="1"/>
    </xf>
    <xf numFmtId="0" fontId="1" fillId="0" borderId="4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A344-78DA-4034-BEA8-F22A94C0E895}">
  <dimension ref="A1:M39"/>
  <sheetViews>
    <sheetView showGridLines="0" topLeftCell="A11" workbookViewId="0">
      <selection activeCell="A15" sqref="A15:A23"/>
    </sheetView>
  </sheetViews>
  <sheetFormatPr baseColWidth="10" defaultRowHeight="14.25" x14ac:dyDescent="0.45"/>
  <cols>
    <col min="1" max="2" width="16.86328125" customWidth="1"/>
    <col min="6" max="6" width="43.265625" customWidth="1"/>
    <col min="7" max="7" width="12.265625" bestFit="1" customWidth="1"/>
    <col min="8" max="11" width="20.73046875" customWidth="1"/>
    <col min="12" max="12" width="62.19921875" customWidth="1"/>
  </cols>
  <sheetData>
    <row r="1" spans="1:12" ht="14.65" thickBot="1" x14ac:dyDescent="0.5">
      <c r="A1" s="118" t="s">
        <v>45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0"/>
    </row>
    <row r="2" spans="1:12" x14ac:dyDescent="0.45">
      <c r="A2" s="122" t="s">
        <v>0</v>
      </c>
      <c r="B2" s="123"/>
      <c r="C2" s="128" t="s">
        <v>1</v>
      </c>
      <c r="D2" s="129"/>
      <c r="E2" s="101"/>
      <c r="F2" s="103"/>
      <c r="G2" s="103"/>
      <c r="H2" s="103"/>
      <c r="I2" s="103"/>
      <c r="J2" s="103"/>
      <c r="K2" s="103"/>
      <c r="L2" s="104"/>
    </row>
    <row r="3" spans="1:12" x14ac:dyDescent="0.45">
      <c r="A3" s="124"/>
      <c r="B3" s="125"/>
      <c r="C3" s="90" t="s">
        <v>2</v>
      </c>
      <c r="D3" s="91"/>
      <c r="E3" s="87"/>
      <c r="F3" s="88"/>
      <c r="G3" s="88"/>
      <c r="H3" s="88"/>
      <c r="I3" s="88"/>
      <c r="J3" s="88"/>
      <c r="K3" s="88"/>
      <c r="L3" s="89"/>
    </row>
    <row r="4" spans="1:12" ht="60" customHeight="1" x14ac:dyDescent="0.45">
      <c r="A4" s="124"/>
      <c r="B4" s="125"/>
      <c r="C4" s="90" t="s">
        <v>3</v>
      </c>
      <c r="D4" s="91"/>
      <c r="E4" s="121" t="s">
        <v>33</v>
      </c>
      <c r="F4" s="85"/>
      <c r="G4" s="85"/>
      <c r="H4" s="85"/>
      <c r="I4" s="85"/>
      <c r="J4" s="85"/>
      <c r="K4" s="85"/>
      <c r="L4" s="86"/>
    </row>
    <row r="5" spans="1:12" x14ac:dyDescent="0.45">
      <c r="A5" s="124"/>
      <c r="B5" s="125"/>
      <c r="C5" s="90" t="s">
        <v>4</v>
      </c>
      <c r="D5" s="91"/>
      <c r="E5" s="84"/>
      <c r="F5" s="85"/>
      <c r="G5" s="85"/>
      <c r="H5" s="85"/>
      <c r="I5" s="85"/>
      <c r="J5" s="85"/>
      <c r="K5" s="85"/>
      <c r="L5" s="86"/>
    </row>
    <row r="6" spans="1:12" x14ac:dyDescent="0.45">
      <c r="A6" s="124"/>
      <c r="B6" s="125"/>
      <c r="C6" s="90" t="s">
        <v>5</v>
      </c>
      <c r="D6" s="91"/>
      <c r="E6" s="84" t="s">
        <v>34</v>
      </c>
      <c r="F6" s="85"/>
      <c r="G6" s="85"/>
      <c r="H6" s="85"/>
      <c r="I6" s="85"/>
      <c r="J6" s="85"/>
      <c r="K6" s="85"/>
      <c r="L6" s="86"/>
    </row>
    <row r="7" spans="1:12" x14ac:dyDescent="0.45">
      <c r="A7" s="124"/>
      <c r="B7" s="125"/>
      <c r="C7" s="90" t="s">
        <v>6</v>
      </c>
      <c r="D7" s="91"/>
      <c r="E7" s="84" t="s">
        <v>46</v>
      </c>
      <c r="F7" s="85"/>
      <c r="G7" s="85"/>
      <c r="H7" s="85"/>
      <c r="I7" s="85"/>
      <c r="J7" s="85"/>
      <c r="K7" s="85"/>
      <c r="L7" s="86"/>
    </row>
    <row r="8" spans="1:12" x14ac:dyDescent="0.45">
      <c r="A8" s="124"/>
      <c r="B8" s="125"/>
      <c r="C8" s="90" t="s">
        <v>7</v>
      </c>
      <c r="D8" s="91"/>
      <c r="E8" s="84" t="s">
        <v>32</v>
      </c>
      <c r="F8" s="85"/>
      <c r="G8" s="85"/>
      <c r="H8" s="85"/>
      <c r="I8" s="85"/>
      <c r="J8" s="85"/>
      <c r="K8" s="85"/>
      <c r="L8" s="86"/>
    </row>
    <row r="9" spans="1:12" x14ac:dyDescent="0.45">
      <c r="A9" s="124"/>
      <c r="B9" s="125"/>
      <c r="C9" s="90" t="s">
        <v>10</v>
      </c>
      <c r="D9" s="91"/>
      <c r="E9" s="87"/>
      <c r="F9" s="88"/>
      <c r="G9" s="88"/>
      <c r="H9" s="88"/>
      <c r="I9" s="88"/>
      <c r="J9" s="88"/>
      <c r="K9" s="88"/>
      <c r="L9" s="89"/>
    </row>
    <row r="10" spans="1:12" ht="14.65" thickBot="1" x14ac:dyDescent="0.5">
      <c r="A10" s="126"/>
      <c r="B10" s="127"/>
      <c r="C10" s="130" t="s">
        <v>8</v>
      </c>
      <c r="D10" s="131"/>
      <c r="E10" s="98"/>
      <c r="F10" s="99"/>
      <c r="G10" s="99"/>
      <c r="H10" s="99"/>
      <c r="I10" s="99"/>
      <c r="J10" s="99"/>
      <c r="K10" s="99"/>
      <c r="L10" s="100"/>
    </row>
    <row r="11" spans="1:12" x14ac:dyDescent="0.45">
      <c r="A11" s="101"/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4"/>
    </row>
    <row r="12" spans="1:12" ht="14.65" thickBot="1" x14ac:dyDescent="0.5">
      <c r="A12" s="105"/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100"/>
    </row>
    <row r="13" spans="1:12" x14ac:dyDescent="0.45">
      <c r="A13" s="111" t="s">
        <v>26</v>
      </c>
      <c r="B13" s="111" t="s">
        <v>9</v>
      </c>
      <c r="C13" s="106" t="s">
        <v>11</v>
      </c>
      <c r="D13" s="106"/>
      <c r="E13" s="106"/>
      <c r="F13" s="107"/>
      <c r="G13" s="110" t="s">
        <v>12</v>
      </c>
      <c r="H13" s="61" t="s">
        <v>13</v>
      </c>
      <c r="I13" s="62"/>
      <c r="J13" s="62"/>
      <c r="K13" s="63"/>
      <c r="L13" s="113" t="s">
        <v>14</v>
      </c>
    </row>
    <row r="14" spans="1:12" ht="14.65" thickBot="1" x14ac:dyDescent="0.5">
      <c r="A14" s="112"/>
      <c r="B14" s="112"/>
      <c r="C14" s="108"/>
      <c r="D14" s="108"/>
      <c r="E14" s="108"/>
      <c r="F14" s="109"/>
      <c r="G14" s="108"/>
      <c r="H14" s="5" t="s">
        <v>15</v>
      </c>
      <c r="I14" s="5" t="s">
        <v>16</v>
      </c>
      <c r="J14" s="5" t="s">
        <v>17</v>
      </c>
      <c r="K14" s="5" t="s">
        <v>18</v>
      </c>
      <c r="L14" s="114"/>
    </row>
    <row r="15" spans="1:12" ht="14.65" customHeight="1" x14ac:dyDescent="0.45">
      <c r="A15" s="92" t="s">
        <v>27</v>
      </c>
      <c r="B15" s="47" t="s">
        <v>49</v>
      </c>
      <c r="C15" s="81" t="s">
        <v>38</v>
      </c>
      <c r="D15" s="82"/>
      <c r="E15" s="82"/>
      <c r="F15" s="83"/>
      <c r="G15" s="36">
        <v>2</v>
      </c>
      <c r="H15" s="26"/>
      <c r="I15" s="26"/>
      <c r="J15" s="26"/>
      <c r="K15" s="26"/>
      <c r="L15" s="14"/>
    </row>
    <row r="16" spans="1:12" ht="14.65" customHeight="1" x14ac:dyDescent="0.45">
      <c r="A16" s="93"/>
      <c r="B16" s="93"/>
      <c r="C16" s="75" t="s">
        <v>52</v>
      </c>
      <c r="D16" s="76"/>
      <c r="E16" s="76"/>
      <c r="F16" s="77"/>
      <c r="G16" s="37">
        <v>4</v>
      </c>
      <c r="H16" s="28"/>
      <c r="I16" s="28"/>
      <c r="J16" s="28"/>
      <c r="K16" s="28"/>
      <c r="L16" s="2"/>
    </row>
    <row r="17" spans="1:13" ht="14.65" customHeight="1" x14ac:dyDescent="0.45">
      <c r="A17" s="93"/>
      <c r="B17" s="93"/>
      <c r="C17" s="75" t="s">
        <v>39</v>
      </c>
      <c r="D17" s="76"/>
      <c r="E17" s="76"/>
      <c r="F17" s="77"/>
      <c r="G17" s="37">
        <v>2</v>
      </c>
      <c r="H17" s="28"/>
      <c r="I17" s="28"/>
      <c r="J17" s="28"/>
      <c r="K17" s="28"/>
      <c r="L17" s="2"/>
    </row>
    <row r="18" spans="1:13" ht="14.65" customHeight="1" x14ac:dyDescent="0.45">
      <c r="A18" s="93"/>
      <c r="B18" s="93"/>
      <c r="C18" s="78" t="s">
        <v>40</v>
      </c>
      <c r="D18" s="79"/>
      <c r="E18" s="79"/>
      <c r="F18" s="80"/>
      <c r="G18" s="37">
        <v>3</v>
      </c>
      <c r="H18" s="28"/>
      <c r="I18" s="28"/>
      <c r="J18" s="28"/>
      <c r="K18" s="28"/>
      <c r="L18" s="2"/>
    </row>
    <row r="19" spans="1:13" ht="14.65" customHeight="1" x14ac:dyDescent="0.45">
      <c r="A19" s="93"/>
      <c r="B19" s="93"/>
      <c r="C19" s="78" t="s">
        <v>53</v>
      </c>
      <c r="D19" s="79"/>
      <c r="E19" s="79"/>
      <c r="F19" s="80"/>
      <c r="G19" s="37">
        <v>3</v>
      </c>
      <c r="H19" s="28"/>
      <c r="I19" s="28"/>
      <c r="J19" s="28"/>
      <c r="K19" s="28"/>
      <c r="L19" s="2"/>
    </row>
    <row r="20" spans="1:13" ht="14.65" customHeight="1" thickBot="1" x14ac:dyDescent="0.5">
      <c r="A20" s="93"/>
      <c r="B20" s="93"/>
      <c r="C20" s="55" t="s">
        <v>41</v>
      </c>
      <c r="D20" s="56"/>
      <c r="E20" s="56"/>
      <c r="F20" s="57"/>
      <c r="G20" s="38">
        <v>3</v>
      </c>
      <c r="H20" s="31"/>
      <c r="I20" s="31"/>
      <c r="J20" s="31"/>
      <c r="K20" s="31"/>
      <c r="L20" s="4"/>
    </row>
    <row r="21" spans="1:13" ht="14.65" customHeight="1" x14ac:dyDescent="0.45">
      <c r="A21" s="93"/>
      <c r="B21" s="47" t="s">
        <v>48</v>
      </c>
      <c r="C21" s="115" t="s">
        <v>47</v>
      </c>
      <c r="D21" s="116"/>
      <c r="E21" s="116"/>
      <c r="F21" s="117"/>
      <c r="G21" s="44">
        <v>4</v>
      </c>
      <c r="H21" s="45"/>
      <c r="I21" s="45"/>
      <c r="J21" s="45"/>
      <c r="K21" s="45"/>
      <c r="L21" s="46"/>
    </row>
    <row r="22" spans="1:13" ht="14.65" thickBot="1" x14ac:dyDescent="0.5">
      <c r="A22" s="93"/>
      <c r="B22" s="48"/>
      <c r="C22" s="49" t="s">
        <v>54</v>
      </c>
      <c r="D22" s="50"/>
      <c r="E22" s="50"/>
      <c r="F22" s="51"/>
      <c r="G22" s="38">
        <v>2</v>
      </c>
      <c r="H22" s="24"/>
      <c r="I22" s="24"/>
      <c r="J22" s="24"/>
      <c r="K22" s="24"/>
      <c r="L22" s="4"/>
    </row>
    <row r="23" spans="1:13" ht="43.15" customHeight="1" thickBot="1" x14ac:dyDescent="0.5">
      <c r="A23" s="94"/>
      <c r="B23" s="43" t="s">
        <v>50</v>
      </c>
      <c r="C23" s="95" t="s">
        <v>51</v>
      </c>
      <c r="D23" s="96"/>
      <c r="E23" s="96"/>
      <c r="F23" s="97"/>
      <c r="G23" s="32">
        <v>3</v>
      </c>
      <c r="H23" s="33"/>
      <c r="I23" s="34"/>
      <c r="J23" s="34"/>
      <c r="K23" s="34"/>
      <c r="L23" s="35"/>
      <c r="M23" s="8"/>
    </row>
    <row r="24" spans="1:13" x14ac:dyDescent="0.45">
      <c r="A24" s="137" t="s">
        <v>28</v>
      </c>
      <c r="B24" s="47" t="s">
        <v>55</v>
      </c>
      <c r="C24" s="115" t="s">
        <v>42</v>
      </c>
      <c r="D24" s="116"/>
      <c r="E24" s="116"/>
      <c r="F24" s="117"/>
      <c r="G24" s="6">
        <v>2</v>
      </c>
      <c r="H24" s="25"/>
      <c r="I24" s="26"/>
      <c r="J24" s="26"/>
      <c r="K24" s="26"/>
      <c r="L24" s="14"/>
    </row>
    <row r="25" spans="1:13" x14ac:dyDescent="0.45">
      <c r="A25" s="138"/>
      <c r="B25" s="139"/>
      <c r="C25" s="78" t="s">
        <v>43</v>
      </c>
      <c r="D25" s="79"/>
      <c r="E25" s="79"/>
      <c r="F25" s="80"/>
      <c r="G25" s="1">
        <v>2</v>
      </c>
      <c r="H25" s="27"/>
      <c r="I25" s="28"/>
      <c r="J25" s="28"/>
      <c r="K25" s="28"/>
      <c r="L25" s="2"/>
    </row>
    <row r="26" spans="1:13" ht="14.65" thickBot="1" x14ac:dyDescent="0.5">
      <c r="A26" s="138"/>
      <c r="B26" s="48"/>
      <c r="C26" s="49" t="s">
        <v>44</v>
      </c>
      <c r="D26" s="50"/>
      <c r="E26" s="50"/>
      <c r="F26" s="51"/>
      <c r="G26" s="7">
        <v>4</v>
      </c>
      <c r="H26" s="23"/>
      <c r="I26" s="24"/>
      <c r="J26" s="24"/>
      <c r="K26" s="24"/>
      <c r="L26" s="4"/>
    </row>
    <row r="27" spans="1:13" ht="28.9" thickBot="1" x14ac:dyDescent="0.5">
      <c r="A27" s="138"/>
      <c r="B27" s="30" t="s">
        <v>49</v>
      </c>
      <c r="C27" s="52" t="s">
        <v>56</v>
      </c>
      <c r="D27" s="53"/>
      <c r="E27" s="53"/>
      <c r="F27" s="54"/>
      <c r="G27" s="39">
        <v>4</v>
      </c>
      <c r="H27" s="40"/>
      <c r="I27" s="41"/>
      <c r="J27" s="41"/>
      <c r="K27" s="41"/>
      <c r="L27" s="42"/>
    </row>
    <row r="28" spans="1:13" ht="43.15" thickBot="1" x14ac:dyDescent="0.5">
      <c r="A28" s="138"/>
      <c r="B28" s="29" t="s">
        <v>50</v>
      </c>
      <c r="C28" s="52" t="s">
        <v>57</v>
      </c>
      <c r="D28" s="53"/>
      <c r="E28" s="53"/>
      <c r="F28" s="54"/>
      <c r="G28" s="39">
        <v>2</v>
      </c>
      <c r="H28" s="40"/>
      <c r="I28" s="41"/>
      <c r="J28" s="41"/>
      <c r="K28" s="41"/>
      <c r="L28" s="42"/>
    </row>
    <row r="29" spans="1:13" x14ac:dyDescent="0.45">
      <c r="A29" s="92" t="s">
        <v>19</v>
      </c>
      <c r="B29" s="93" t="s">
        <v>19</v>
      </c>
      <c r="C29" s="135" t="s">
        <v>20</v>
      </c>
      <c r="D29" s="135"/>
      <c r="E29" s="135"/>
      <c r="F29" s="136"/>
      <c r="G29" s="13">
        <v>3</v>
      </c>
      <c r="H29" s="21"/>
      <c r="I29" s="22"/>
      <c r="J29" s="22"/>
      <c r="K29" s="22"/>
      <c r="L29" s="3"/>
    </row>
    <row r="30" spans="1:13" x14ac:dyDescent="0.45">
      <c r="A30" s="93"/>
      <c r="B30" s="93"/>
      <c r="C30" s="79" t="s">
        <v>21</v>
      </c>
      <c r="D30" s="79"/>
      <c r="E30" s="79"/>
      <c r="F30" s="80"/>
      <c r="G30" s="1">
        <v>2</v>
      </c>
      <c r="H30" s="11"/>
      <c r="I30" s="12"/>
      <c r="J30" s="12"/>
      <c r="K30" s="12"/>
      <c r="L30" s="2"/>
    </row>
    <row r="31" spans="1:13" x14ac:dyDescent="0.45">
      <c r="A31" s="93"/>
      <c r="B31" s="93"/>
      <c r="C31" s="79" t="s">
        <v>22</v>
      </c>
      <c r="D31" s="79"/>
      <c r="E31" s="79"/>
      <c r="F31" s="80"/>
      <c r="G31" s="1">
        <v>3</v>
      </c>
      <c r="H31" s="11"/>
      <c r="I31" s="12"/>
      <c r="J31" s="12"/>
      <c r="K31" s="12"/>
      <c r="L31" s="2"/>
    </row>
    <row r="32" spans="1:13" x14ac:dyDescent="0.45">
      <c r="A32" s="93"/>
      <c r="B32" s="93"/>
      <c r="C32" s="79" t="s">
        <v>23</v>
      </c>
      <c r="D32" s="79"/>
      <c r="E32" s="79"/>
      <c r="F32" s="80"/>
      <c r="G32" s="1">
        <v>3</v>
      </c>
      <c r="H32" s="11"/>
      <c r="I32" s="12"/>
      <c r="J32" s="12"/>
      <c r="K32" s="12"/>
      <c r="L32" s="2"/>
    </row>
    <row r="33" spans="1:12" ht="14.65" thickBot="1" x14ac:dyDescent="0.5">
      <c r="A33" s="94"/>
      <c r="B33" s="94"/>
      <c r="C33" s="50" t="s">
        <v>31</v>
      </c>
      <c r="D33" s="50"/>
      <c r="E33" s="50"/>
      <c r="F33" s="51"/>
      <c r="G33" s="7">
        <v>2</v>
      </c>
      <c r="H33" s="9"/>
      <c r="I33" s="10"/>
      <c r="J33" s="10"/>
      <c r="K33" s="10"/>
      <c r="L33" s="4"/>
    </row>
    <row r="34" spans="1:12" ht="14.65" thickBot="1" x14ac:dyDescent="0.5">
      <c r="A34" s="18"/>
      <c r="B34" s="19"/>
      <c r="C34" s="17"/>
      <c r="D34" s="17"/>
      <c r="E34" s="17"/>
      <c r="F34" s="17"/>
      <c r="G34" s="19"/>
      <c r="H34" s="19"/>
      <c r="I34" s="19"/>
    </row>
    <row r="35" spans="1:12" ht="17.25" thickBot="1" x14ac:dyDescent="0.55000000000000004">
      <c r="A35" s="15"/>
      <c r="B35" s="16"/>
      <c r="C35" s="72" t="s">
        <v>24</v>
      </c>
      <c r="D35" s="73"/>
      <c r="E35" s="73"/>
      <c r="F35" s="74"/>
      <c r="G35" s="64">
        <f>((Data!F2+Data!G2+Data!H2+Data!I2)/SUM('GRILLE EVAL'!G15:G33)*20)/4</f>
        <v>0</v>
      </c>
      <c r="H35" s="65"/>
      <c r="I35" s="65"/>
      <c r="J35" s="65"/>
      <c r="K35" s="66"/>
      <c r="L35" s="20"/>
    </row>
    <row r="36" spans="1:12" ht="14.65" customHeight="1" thickBot="1" x14ac:dyDescent="0.55000000000000004">
      <c r="A36" s="15"/>
      <c r="B36" s="16"/>
      <c r="C36" s="72" t="s">
        <v>36</v>
      </c>
      <c r="D36" s="73"/>
      <c r="E36" s="73"/>
      <c r="F36" s="74"/>
      <c r="G36" s="58" t="s">
        <v>35</v>
      </c>
      <c r="H36" s="59"/>
      <c r="I36" s="59"/>
      <c r="J36" s="70">
        <f>IF(ISBLANK(G36),0,VLOOKUP(G36,Data!K2:L3,2,FALSE))</f>
        <v>0</v>
      </c>
      <c r="K36" s="71"/>
      <c r="L36" s="20"/>
    </row>
    <row r="37" spans="1:12" ht="14.65" customHeight="1" thickBot="1" x14ac:dyDescent="0.55000000000000004">
      <c r="A37" s="15"/>
      <c r="B37" s="16"/>
      <c r="C37" s="72" t="s">
        <v>37</v>
      </c>
      <c r="D37" s="73"/>
      <c r="E37" s="73"/>
      <c r="F37" s="74"/>
      <c r="G37" s="58" t="s">
        <v>58</v>
      </c>
      <c r="H37" s="59"/>
      <c r="I37" s="59"/>
      <c r="J37" s="70">
        <f>IF(ISBLANK(G37),0,VLOOKUP(G37,Data!K5:L7,2,FALSE))</f>
        <v>0</v>
      </c>
      <c r="K37" s="71"/>
      <c r="L37" s="20"/>
    </row>
    <row r="38" spans="1:12" ht="14.65" customHeight="1" thickBot="1" x14ac:dyDescent="0.55000000000000004">
      <c r="A38" s="15"/>
      <c r="B38" s="16"/>
      <c r="C38" s="72" t="s">
        <v>25</v>
      </c>
      <c r="D38" s="73"/>
      <c r="E38" s="73"/>
      <c r="F38" s="74"/>
      <c r="G38" s="67">
        <f>IF(G35+J36+J37&gt;20,20,G35+J36+J37)</f>
        <v>0</v>
      </c>
      <c r="H38" s="68"/>
      <c r="I38" s="68"/>
      <c r="J38" s="68"/>
      <c r="K38" s="69"/>
      <c r="L38" s="20"/>
    </row>
    <row r="39" spans="1:12" ht="57.4" customHeight="1" thickBot="1" x14ac:dyDescent="0.5">
      <c r="C39" s="132" t="s">
        <v>30</v>
      </c>
      <c r="D39" s="133"/>
      <c r="E39" s="133"/>
      <c r="F39" s="134"/>
      <c r="G39" s="58"/>
      <c r="H39" s="59"/>
      <c r="I39" s="59"/>
      <c r="J39" s="59"/>
      <c r="K39" s="59"/>
      <c r="L39" s="60"/>
    </row>
  </sheetData>
  <sheetProtection algorithmName="SHA-512" hashValue="1Davae1SIOxgWU1E+uVWNAeM2dGb4aTAlXraS44HolrwVMEuXST1jDMx8OsfLqekj1wlAnl0/QtVCrxr47HqUg==" saltValue="2TrX2+OE10I50TxQufi8JQ==" spinCount="100000" sheet="1" objects="1" scenarios="1"/>
  <protectedRanges>
    <protectedRange sqref="H15:L33" name="Plage2"/>
    <protectedRange sqref="E2:L3" name="Plage1"/>
    <protectedRange sqref="G36:G37" name="Plage3"/>
    <protectedRange sqref="G39" name="Plage4"/>
    <protectedRange sqref="E5" name="Plage5"/>
    <protectedRange sqref="E9:L10" name="Plage6"/>
  </protectedRanges>
  <mergeCells count="65">
    <mergeCell ref="A24:A28"/>
    <mergeCell ref="C38:F38"/>
    <mergeCell ref="C35:F35"/>
    <mergeCell ref="C36:F36"/>
    <mergeCell ref="C31:F31"/>
    <mergeCell ref="C32:F32"/>
    <mergeCell ref="C33:F33"/>
    <mergeCell ref="A29:A33"/>
    <mergeCell ref="B24:B26"/>
    <mergeCell ref="C27:F27"/>
    <mergeCell ref="B29:B33"/>
    <mergeCell ref="C24:F24"/>
    <mergeCell ref="C25:F25"/>
    <mergeCell ref="A1:L1"/>
    <mergeCell ref="E2:L2"/>
    <mergeCell ref="E3:L3"/>
    <mergeCell ref="E4:L4"/>
    <mergeCell ref="E5:L5"/>
    <mergeCell ref="A2:B10"/>
    <mergeCell ref="C2:D2"/>
    <mergeCell ref="C3:D3"/>
    <mergeCell ref="C4:D4"/>
    <mergeCell ref="C5:D5"/>
    <mergeCell ref="E6:L6"/>
    <mergeCell ref="C6:D6"/>
    <mergeCell ref="C7:D7"/>
    <mergeCell ref="C8:D8"/>
    <mergeCell ref="C10:D10"/>
    <mergeCell ref="E7:L7"/>
    <mergeCell ref="A15:A23"/>
    <mergeCell ref="C23:F23"/>
    <mergeCell ref="E10:L10"/>
    <mergeCell ref="A11:L12"/>
    <mergeCell ref="C13:F14"/>
    <mergeCell ref="G13:G14"/>
    <mergeCell ref="A13:A14"/>
    <mergeCell ref="L13:L14"/>
    <mergeCell ref="B13:B14"/>
    <mergeCell ref="C19:F19"/>
    <mergeCell ref="C22:F22"/>
    <mergeCell ref="B15:B20"/>
    <mergeCell ref="C21:F21"/>
    <mergeCell ref="C16:F16"/>
    <mergeCell ref="C17:F17"/>
    <mergeCell ref="C18:F18"/>
    <mergeCell ref="C15:F15"/>
    <mergeCell ref="E8:L8"/>
    <mergeCell ref="E9:L9"/>
    <mergeCell ref="C9:D9"/>
    <mergeCell ref="H13:K13"/>
    <mergeCell ref="G35:K35"/>
    <mergeCell ref="G38:K38"/>
    <mergeCell ref="J36:K36"/>
    <mergeCell ref="G36:I36"/>
    <mergeCell ref="G37:I37"/>
    <mergeCell ref="J37:K37"/>
    <mergeCell ref="B21:B22"/>
    <mergeCell ref="C26:F26"/>
    <mergeCell ref="C28:F28"/>
    <mergeCell ref="C20:F20"/>
    <mergeCell ref="G39:L39"/>
    <mergeCell ref="C37:F37"/>
    <mergeCell ref="C39:F39"/>
    <mergeCell ref="C29:F29"/>
    <mergeCell ref="C30:F30"/>
  </mergeCells>
  <phoneticPr fontId="4" type="noConversion"/>
  <dataValidations count="2">
    <dataValidation type="custom" allowBlank="1" showInputMessage="1" showErrorMessage="1" errorTitle="Blabla" sqref="I15:I33" xr:uid="{BFC6EC0C-27D2-4C7F-8DED-D1A77291FF8F}">
      <formula1>COUNTA($H15:$K15)&lt;2</formula1>
    </dataValidation>
    <dataValidation type="custom" allowBlank="1" showErrorMessage="1" errorTitle="Une seule cellule à remplir" error="Merci de ne remplir qu'un seul niveau de compétences pour une ligne ou d'indiquer &quot;Non évaluée&quot;." sqref="H15:H33 J15:K33" xr:uid="{6A2ACC83-CCF9-4292-ADD9-532B69FB79EC}">
      <formula1>COUNTA($H15:$K15)&lt;2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3C538B-A9D8-4FA5-B820-D3EEE3DB1B44}">
          <x14:formula1>
            <xm:f>Data!$K$5:$K$7</xm:f>
          </x14:formula1>
          <xm:sqref>G37:I37</xm:sqref>
        </x14:dataValidation>
        <x14:dataValidation type="list" allowBlank="1" showInputMessage="1" showErrorMessage="1" xr:uid="{AFCE2689-2F51-4208-9ABE-5C887E41C175}">
          <x14:formula1>
            <xm:f>Data!$K$2:$K$3</xm:f>
          </x14:formula1>
          <xm:sqref>G36:I36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DC54-ADC5-4D7C-B773-9D07992A5E12}">
  <dimension ref="A2:L20"/>
  <sheetViews>
    <sheetView tabSelected="1" workbookViewId="0">
      <selection activeCell="A2" sqref="A2:D2"/>
    </sheetView>
  </sheetViews>
  <sheetFormatPr baseColWidth="10" defaultRowHeight="14.25" x14ac:dyDescent="0.45"/>
  <cols>
    <col min="11" max="11" width="20.73046875" bestFit="1" customWidth="1"/>
  </cols>
  <sheetData>
    <row r="2" spans="1:12" x14ac:dyDescent="0.45">
      <c r="A2">
        <f>IF(ISBLANK('GRILLE EVAL'!H15),0,1)*'GRILLE EVAL'!$G15*0</f>
        <v>0</v>
      </c>
      <c r="B2">
        <f>IF(ISBLANK('GRILLE EVAL'!I15),0,1)*'GRILLE EVAL'!$G15*1</f>
        <v>0</v>
      </c>
      <c r="C2">
        <f>IF(ISBLANK('GRILLE EVAL'!J15),0,1)*'GRILLE EVAL'!$G15*3</f>
        <v>0</v>
      </c>
      <c r="D2">
        <f>IF(ISBLANK('GRILLE EVAL'!K15),0,1)*'GRILLE EVAL'!$G15*4</f>
        <v>0</v>
      </c>
      <c r="F2">
        <f>SUM(A2:A18)</f>
        <v>0</v>
      </c>
      <c r="G2">
        <f t="shared" ref="G2:I2" si="0">SUM(B2:B18)</f>
        <v>0</v>
      </c>
      <c r="H2">
        <f t="shared" si="0"/>
        <v>0</v>
      </c>
      <c r="I2">
        <f t="shared" si="0"/>
        <v>0</v>
      </c>
      <c r="K2" t="s">
        <v>29</v>
      </c>
      <c r="L2">
        <v>1</v>
      </c>
    </row>
    <row r="3" spans="1:12" x14ac:dyDescent="0.45">
      <c r="A3">
        <f>IF(ISBLANK('GRILLE EVAL'!H16),0,1)*'GRILLE EVAL'!$G16*0</f>
        <v>0</v>
      </c>
      <c r="B3">
        <f>IF(ISBLANK('GRILLE EVAL'!I16),0,1)*'GRILLE EVAL'!$G16*1</f>
        <v>0</v>
      </c>
      <c r="C3">
        <f>IF(ISBLANK('GRILLE EVAL'!J16),0,1)*'GRILLE EVAL'!$G16*3</f>
        <v>0</v>
      </c>
      <c r="D3">
        <f>IF(ISBLANK('GRILLE EVAL'!K16),0,1)*'GRILLE EVAL'!$G16*4</f>
        <v>0</v>
      </c>
      <c r="K3" t="s">
        <v>35</v>
      </c>
      <c r="L3">
        <v>0</v>
      </c>
    </row>
    <row r="4" spans="1:12" x14ac:dyDescent="0.45">
      <c r="A4">
        <f>IF(ISBLANK('GRILLE EVAL'!H17),0,1)*'GRILLE EVAL'!$G17*0</f>
        <v>0</v>
      </c>
      <c r="B4">
        <f>IF(ISBLANK('GRILLE EVAL'!I17),0,1)*'GRILLE EVAL'!$G17*1</f>
        <v>0</v>
      </c>
      <c r="C4">
        <f>IF(ISBLANK('GRILLE EVAL'!J17),0,1)*'GRILLE EVAL'!$G17*3</f>
        <v>0</v>
      </c>
      <c r="D4">
        <f>IF(ISBLANK('GRILLE EVAL'!K17),0,1)*'GRILLE EVAL'!$G17*4</f>
        <v>0</v>
      </c>
    </row>
    <row r="5" spans="1:12" x14ac:dyDescent="0.45">
      <c r="A5">
        <f>IF(ISBLANK('GRILLE EVAL'!H18),0,1)*'GRILLE EVAL'!$G18*0</f>
        <v>0</v>
      </c>
      <c r="B5">
        <f>IF(ISBLANK('GRILLE EVAL'!I18),0,1)*'GRILLE EVAL'!$G18*1</f>
        <v>0</v>
      </c>
      <c r="C5">
        <f>IF(ISBLANK('GRILLE EVAL'!J18),0,1)*'GRILLE EVAL'!$G18*3</f>
        <v>0</v>
      </c>
      <c r="D5">
        <f>IF(ISBLANK('GRILLE EVAL'!K18),0,1)*'GRILLE EVAL'!$G18*4</f>
        <v>0</v>
      </c>
      <c r="K5" t="s">
        <v>58</v>
      </c>
      <c r="L5">
        <v>0</v>
      </c>
    </row>
    <row r="6" spans="1:12" x14ac:dyDescent="0.45">
      <c r="A6">
        <f>IF(ISBLANK('GRILLE EVAL'!H19),0,1)*'GRILLE EVAL'!$G19*0</f>
        <v>0</v>
      </c>
      <c r="B6">
        <f>IF(ISBLANK('GRILLE EVAL'!I19),0,1)*'GRILLE EVAL'!$G19*1</f>
        <v>0</v>
      </c>
      <c r="C6">
        <f>IF(ISBLANK('GRILLE EVAL'!J19),0,1)*'GRILLE EVAL'!$G19*3</f>
        <v>0</v>
      </c>
      <c r="D6">
        <f>IF(ISBLANK('GRILLE EVAL'!K19),0,1)*'GRILLE EVAL'!$G19*4</f>
        <v>0</v>
      </c>
      <c r="K6" t="s">
        <v>59</v>
      </c>
      <c r="L6">
        <v>1</v>
      </c>
    </row>
    <row r="7" spans="1:12" x14ac:dyDescent="0.45">
      <c r="A7">
        <f>IF(ISBLANK('GRILLE EVAL'!H20),0,1)*'GRILLE EVAL'!$G20*0</f>
        <v>0</v>
      </c>
      <c r="B7">
        <f>IF(ISBLANK('GRILLE EVAL'!I20),0,1)*'GRILLE EVAL'!$G20*1</f>
        <v>0</v>
      </c>
      <c r="C7">
        <f>IF(ISBLANK('GRILLE EVAL'!J20),0,1)*'GRILLE EVAL'!$G20*3</f>
        <v>0</v>
      </c>
      <c r="D7">
        <f>IF(ISBLANK('GRILLE EVAL'!K20),0,1)*'GRILLE EVAL'!$G20*4</f>
        <v>0</v>
      </c>
      <c r="K7" t="s">
        <v>60</v>
      </c>
      <c r="L7">
        <v>2</v>
      </c>
    </row>
    <row r="8" spans="1:12" x14ac:dyDescent="0.45">
      <c r="A8">
        <f>IF(ISBLANK('GRILLE EVAL'!H21),0,1)*'GRILLE EVAL'!$G21*0</f>
        <v>0</v>
      </c>
      <c r="B8">
        <f>IF(ISBLANK('GRILLE EVAL'!I21),0,1)*'GRILLE EVAL'!$G21*1</f>
        <v>0</v>
      </c>
      <c r="C8">
        <f>IF(ISBLANK('GRILLE EVAL'!J21),0,1)*'GRILLE EVAL'!$G21*3</f>
        <v>0</v>
      </c>
      <c r="D8">
        <f>IF(ISBLANK('GRILLE EVAL'!K21),0,1)*'GRILLE EVAL'!$G21*4</f>
        <v>0</v>
      </c>
    </row>
    <row r="9" spans="1:12" x14ac:dyDescent="0.45">
      <c r="A9">
        <f>IF(ISBLANK('GRILLE EVAL'!H22),0,1)*'GRILLE EVAL'!$G22*0</f>
        <v>0</v>
      </c>
      <c r="B9">
        <f>IF(ISBLANK('GRILLE EVAL'!I22),0,1)*'GRILLE EVAL'!$G22*1</f>
        <v>0</v>
      </c>
      <c r="C9">
        <f>IF(ISBLANK('GRILLE EVAL'!J22),0,1)*'GRILLE EVAL'!$G22*3</f>
        <v>0</v>
      </c>
      <c r="D9">
        <f>IF(ISBLANK('GRILLE EVAL'!K22),0,1)*'GRILLE EVAL'!$G22*4</f>
        <v>0</v>
      </c>
    </row>
    <row r="10" spans="1:12" x14ac:dyDescent="0.45">
      <c r="A10">
        <f>IF(ISBLANK('GRILLE EVAL'!H23),0,1)*'GRILLE EVAL'!$G23*0</f>
        <v>0</v>
      </c>
      <c r="B10">
        <f>IF(ISBLANK('GRILLE EVAL'!I23),0,1)*'GRILLE EVAL'!$G23*1</f>
        <v>0</v>
      </c>
      <c r="C10">
        <f>IF(ISBLANK('GRILLE EVAL'!J23),0,1)*'GRILLE EVAL'!$G23*3</f>
        <v>0</v>
      </c>
      <c r="D10">
        <f>IF(ISBLANK('GRILLE EVAL'!K23),0,1)*'GRILLE EVAL'!$G23*4</f>
        <v>0</v>
      </c>
    </row>
    <row r="11" spans="1:12" x14ac:dyDescent="0.45">
      <c r="A11">
        <f>IF(ISBLANK('GRILLE EVAL'!H24),0,1)*'GRILLE EVAL'!$G24*0</f>
        <v>0</v>
      </c>
      <c r="B11">
        <f>IF(ISBLANK('GRILLE EVAL'!I24),0,1)*'GRILLE EVAL'!$G24*1</f>
        <v>0</v>
      </c>
      <c r="C11">
        <f>IF(ISBLANK('GRILLE EVAL'!J24),0,1)*'GRILLE EVAL'!$G24*3</f>
        <v>0</v>
      </c>
      <c r="D11">
        <f>IF(ISBLANK('GRILLE EVAL'!K24),0,1)*'GRILLE EVAL'!$G24*4</f>
        <v>0</v>
      </c>
    </row>
    <row r="12" spans="1:12" x14ac:dyDescent="0.45">
      <c r="A12">
        <f>IF(ISBLANK('GRILLE EVAL'!H25),0,1)*'GRILLE EVAL'!$G25*0</f>
        <v>0</v>
      </c>
      <c r="B12">
        <f>IF(ISBLANK('GRILLE EVAL'!I25),0,1)*'GRILLE EVAL'!$G25*1</f>
        <v>0</v>
      </c>
      <c r="C12">
        <f>IF(ISBLANK('GRILLE EVAL'!J25),0,1)*'GRILLE EVAL'!$G25*3</f>
        <v>0</v>
      </c>
      <c r="D12">
        <f>IF(ISBLANK('GRILLE EVAL'!K25),0,1)*'GRILLE EVAL'!$G25*4</f>
        <v>0</v>
      </c>
    </row>
    <row r="13" spans="1:12" x14ac:dyDescent="0.45">
      <c r="A13">
        <f>IF(ISBLANK('GRILLE EVAL'!H26),0,1)*'GRILLE EVAL'!$G26*0</f>
        <v>0</v>
      </c>
      <c r="B13">
        <f>IF(ISBLANK('GRILLE EVAL'!I26),0,1)*'GRILLE EVAL'!$G26*1</f>
        <v>0</v>
      </c>
      <c r="C13">
        <f>IF(ISBLANK('GRILLE EVAL'!J26),0,1)*'GRILLE EVAL'!$G26*3</f>
        <v>0</v>
      </c>
      <c r="D13">
        <f>IF(ISBLANK('GRILLE EVAL'!K26),0,1)*'GRILLE EVAL'!$G26*4</f>
        <v>0</v>
      </c>
    </row>
    <row r="14" spans="1:12" x14ac:dyDescent="0.45">
      <c r="A14">
        <f>IF(ISBLANK('GRILLE EVAL'!H27),0,1)*'GRILLE EVAL'!$G27*0</f>
        <v>0</v>
      </c>
      <c r="B14">
        <f>IF(ISBLANK('GRILLE EVAL'!I27),0,1)*'GRILLE EVAL'!$G27*1</f>
        <v>0</v>
      </c>
      <c r="C14">
        <f>IF(ISBLANK('GRILLE EVAL'!J27),0,1)*'GRILLE EVAL'!$G27*3</f>
        <v>0</v>
      </c>
      <c r="D14">
        <f>IF(ISBLANK('GRILLE EVAL'!K27),0,1)*'GRILLE EVAL'!$G27*4</f>
        <v>0</v>
      </c>
    </row>
    <row r="15" spans="1:12" x14ac:dyDescent="0.45">
      <c r="A15">
        <f>IF(ISBLANK('GRILLE EVAL'!H28),0,1)*'GRILLE EVAL'!$G28*0</f>
        <v>0</v>
      </c>
      <c r="B15">
        <f>IF(ISBLANK('GRILLE EVAL'!I28),0,1)*'GRILLE EVAL'!$G28*1</f>
        <v>0</v>
      </c>
      <c r="C15">
        <f>IF(ISBLANK('GRILLE EVAL'!J28),0,1)*'GRILLE EVAL'!$G28*3</f>
        <v>0</v>
      </c>
      <c r="D15">
        <f>IF(ISBLANK('GRILLE EVAL'!K28),0,1)*'GRILLE EVAL'!$G28*4</f>
        <v>0</v>
      </c>
    </row>
    <row r="16" spans="1:12" x14ac:dyDescent="0.45">
      <c r="A16">
        <f>IF(ISBLANK('GRILLE EVAL'!H29),0,1)*'GRILLE EVAL'!$G29*0</f>
        <v>0</v>
      </c>
      <c r="B16">
        <f>IF(ISBLANK('GRILLE EVAL'!I29),0,1)*'GRILLE EVAL'!$G29*1</f>
        <v>0</v>
      </c>
      <c r="C16">
        <f>IF(ISBLANK('GRILLE EVAL'!J29),0,1)*'GRILLE EVAL'!$G29*3</f>
        <v>0</v>
      </c>
      <c r="D16">
        <f>IF(ISBLANK('GRILLE EVAL'!K29),0,1)*'GRILLE EVAL'!$G29*4</f>
        <v>0</v>
      </c>
    </row>
    <row r="17" spans="1:4" x14ac:dyDescent="0.45">
      <c r="A17">
        <f>IF(ISBLANK('GRILLE EVAL'!H30),0,1)*'GRILLE EVAL'!$G30*0</f>
        <v>0</v>
      </c>
      <c r="B17">
        <f>IF(ISBLANK('GRILLE EVAL'!I30),0,1)*'GRILLE EVAL'!$G30*1</f>
        <v>0</v>
      </c>
      <c r="C17">
        <f>IF(ISBLANK('GRILLE EVAL'!J30),0,1)*'GRILLE EVAL'!$G30*3</f>
        <v>0</v>
      </c>
      <c r="D17">
        <f>IF(ISBLANK('GRILLE EVAL'!K30),0,1)*'GRILLE EVAL'!$G30*4</f>
        <v>0</v>
      </c>
    </row>
    <row r="18" spans="1:4" x14ac:dyDescent="0.45">
      <c r="A18">
        <f>IF(ISBLANK('GRILLE EVAL'!H31),0,1)*'GRILLE EVAL'!$G31*0</f>
        <v>0</v>
      </c>
      <c r="B18">
        <f>IF(ISBLANK('GRILLE EVAL'!I31),0,1)*'GRILLE EVAL'!$G31*1</f>
        <v>0</v>
      </c>
      <c r="C18">
        <f>IF(ISBLANK('GRILLE EVAL'!J31),0,1)*'GRILLE EVAL'!$G31*3</f>
        <v>0</v>
      </c>
      <c r="D18">
        <f>IF(ISBLANK('GRILLE EVAL'!K31),0,1)*'GRILLE EVAL'!$G31*4</f>
        <v>0</v>
      </c>
    </row>
    <row r="19" spans="1:4" x14ac:dyDescent="0.45">
      <c r="A19">
        <f>IF(ISBLANK('GRILLE EVAL'!H32),0,1)*'GRILLE EVAL'!$G32*0</f>
        <v>0</v>
      </c>
      <c r="B19">
        <f>IF(ISBLANK('GRILLE EVAL'!I32),0,1)*'GRILLE EVAL'!$G32*1</f>
        <v>0</v>
      </c>
      <c r="C19">
        <f>IF(ISBLANK('GRILLE EVAL'!J32),0,1)*'GRILLE EVAL'!$G32*3</f>
        <v>0</v>
      </c>
      <c r="D19">
        <f>IF(ISBLANK('GRILLE EVAL'!K32),0,1)*'GRILLE EVAL'!$G32*4</f>
        <v>0</v>
      </c>
    </row>
    <row r="20" spans="1:4" x14ac:dyDescent="0.45">
      <c r="A20">
        <f>IF(ISBLANK('GRILLE EVAL'!H33),0,1)*'GRILLE EVAL'!$G33*0</f>
        <v>0</v>
      </c>
      <c r="B20">
        <f>IF(ISBLANK('GRILLE EVAL'!I33),0,1)*'GRILLE EVAL'!$G33*1</f>
        <v>0</v>
      </c>
      <c r="C20">
        <f>IF(ISBLANK('GRILLE EVAL'!J33),0,1)*'GRILLE EVAL'!$G33*3</f>
        <v>0</v>
      </c>
      <c r="D20">
        <f>IF(ISBLANK('GRILLE EVAL'!K33),0,1)*'GRILLE EVAL'!$G33*4</f>
        <v>0</v>
      </c>
    </row>
  </sheetData>
  <sheetProtection algorithmName="SHA-512" hashValue="yDy3f3k4CGFzZ+6Cap5AN1nrcPWMXg0p4QkCTOu1Tjxgm5iIiXamBPo7gfYmNIEJkZ+LmGoA+9xCdu0BTOFuAg==" saltValue="TUaDMk38DTHpDYzImRLZfw==" spinCount="100000" sheet="1" objects="1" scenarios="1"/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98227B93F3B46A4C8EE6693783472" ma:contentTypeVersion="9" ma:contentTypeDescription="Crée un document." ma:contentTypeScope="" ma:versionID="075980d99d044e74e5cc22777728860b">
  <xsd:schema xmlns:xsd="http://www.w3.org/2001/XMLSchema" xmlns:xs="http://www.w3.org/2001/XMLSchema" xmlns:p="http://schemas.microsoft.com/office/2006/metadata/properties" xmlns:ns2="1ba08013-ef1c-4130-a497-bc53eb55e168" xmlns:ns3="0ed22885-9a1c-4a78-8ce9-dd4492997226" targetNamespace="http://schemas.microsoft.com/office/2006/metadata/properties" ma:root="true" ma:fieldsID="83f5ba63211a0c15aa724b68d38d5758" ns2:_="" ns3:_="">
    <xsd:import namespace="1ba08013-ef1c-4130-a497-bc53eb55e168"/>
    <xsd:import namespace="0ed22885-9a1c-4a78-8ce9-dd449299722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08013-ef1c-4130-a497-bc53eb55e1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22885-9a1c-4a78-8ce9-dd4492997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01F78D-69BB-4527-8731-14739825F39C}"/>
</file>

<file path=customXml/itemProps2.xml><?xml version="1.0" encoding="utf-8"?>
<ds:datastoreItem xmlns:ds="http://schemas.openxmlformats.org/officeDocument/2006/customXml" ds:itemID="{EDB282D0-863E-413E-BF65-FF013BF664E0}"/>
</file>

<file path=customXml/itemProps3.xml><?xml version="1.0" encoding="utf-8"?>
<ds:datastoreItem xmlns:ds="http://schemas.openxmlformats.org/officeDocument/2006/customXml" ds:itemID="{BFDCBE20-6066-41A9-8573-0B87B212B7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 EVAL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GUILLOT Charlotte</dc:creator>
  <cp:lastModifiedBy>PERNEL Arthur</cp:lastModifiedBy>
  <dcterms:created xsi:type="dcterms:W3CDTF">2019-10-01T13:01:17Z</dcterms:created>
  <dcterms:modified xsi:type="dcterms:W3CDTF">2019-12-23T10:03:25Z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0x01010097798227B93F3B46A4C8EE6693783472</vt:lpwstr>
  </property>
</Properties>
</file>